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"/>
  <c r="P27"/>
  <c r="P85"/>
  <c r="E53"/>
  <c r="F53"/>
  <c r="G53"/>
  <c r="H53"/>
  <c r="I53"/>
  <c r="J53"/>
  <c r="K53"/>
  <c r="L53"/>
  <c r="M53"/>
  <c r="N53"/>
  <c r="O53"/>
  <c r="P53"/>
  <c r="F27"/>
  <c r="G27"/>
  <c r="H27"/>
  <c r="I27"/>
  <c r="J27"/>
  <c r="K27"/>
  <c r="L27"/>
  <c r="M27"/>
  <c r="N27"/>
  <c r="O27"/>
  <c r="F17"/>
  <c r="G17"/>
  <c r="H17"/>
  <c r="I17"/>
  <c r="J17"/>
  <c r="K17"/>
  <c r="L17"/>
  <c r="M17"/>
  <c r="N17"/>
  <c r="O17"/>
  <c r="F11"/>
  <c r="G11"/>
  <c r="H11"/>
  <c r="I11"/>
  <c r="J11"/>
  <c r="K11"/>
  <c r="L11"/>
  <c r="M11"/>
  <c r="N11"/>
  <c r="O11"/>
  <c r="P11"/>
  <c r="E11"/>
  <c r="E17"/>
  <c r="E27"/>
  <c r="D53" l="1"/>
  <c r="D27"/>
  <c r="D17"/>
  <c r="D11"/>
  <c r="C53"/>
  <c r="C27"/>
  <c r="C17"/>
  <c r="C11"/>
  <c r="B53"/>
  <c r="B27"/>
  <c r="B17"/>
  <c r="B11"/>
  <c r="X85"/>
  <c r="V85"/>
  <c r="V87" s="1"/>
  <c r="S85"/>
  <c r="R85"/>
  <c r="Q85"/>
  <c r="Y85" l="1"/>
  <c r="Z85"/>
  <c r="W85"/>
  <c r="U85"/>
  <c r="U87" s="1"/>
  <c r="T85"/>
  <c r="C85"/>
  <c r="B85" l="1"/>
  <c r="D85"/>
  <c r="E85" l="1"/>
  <c r="O85" l="1"/>
  <c r="L85"/>
  <c r="M85"/>
  <c r="N85"/>
  <c r="K85"/>
  <c r="J85"/>
  <c r="I85"/>
  <c r="H85"/>
  <c r="G85"/>
  <c r="F85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<sst xmlns="http://schemas.openxmlformats.org/spreadsheetml/2006/main" count="109" uniqueCount="105">
  <si>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</si>
  <si>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</si>
  <si>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</si>
  <si>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</si>
  <si>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</si>
  <si>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</si>
  <si>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</si>
  <si>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</si>
  <si>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</si>
  <si>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</si>
  <si>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</si>
  <si>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</si>
  <si>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</si>
  <si>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</si>
  <si>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</si>
  <si>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</si>
  <si>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</si>
  <si>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</si>
  <si>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</si>
  <si>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</si>
  <si>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</si>
  <si>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</si>
  <si>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</si>
  <si>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</si>
  <si>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</si>
  <si>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</si>
  <si>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</si>
  <si>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</si>
  <si>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</si>
  <si>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</si>
  <si>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</si>
  <si>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</si>
  <si>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</si>
  <si>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</si>
  <si>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</si>
  <si>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</si>
  <si>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</si>
  <si>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</si>
  <si>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</si>
  <si>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</si>
  <si>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</si>
  <si>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</si>
  <si>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</si>
  <si>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</si>
  <si>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</si>
  <si>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</si>
  <si>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</si>
  <si>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</si>
  <si>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</si>
  <si>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</si>
  <si>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</si>
  <si>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</si>
  <si>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</si>
  <si>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</si>
  <si>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</si>
  <si>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</si>
  <si>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</si>
  <si>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</si>
  <si>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</si>
  <si>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</si>
  <si>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</si>
  <si>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</si>
  <si>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</si>
  <si>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</si>
  <si>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</si>
  <si>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</si>
  <si>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</si>
  <si>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</si>
  <si>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</si>
  <si>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</si>
  <si>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</si>
  <si>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</si>
  <si>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</si>
  <si>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</si>
  <si>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</si>
  <si>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</si>
  <si>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</si>
  <si>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</si>
  <si>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</si>
  <si>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</si>
  <si>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</si>
  <si>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</si>
  <si>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</si>
  <si>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</si>
  <si>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</si>
  <si>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</si>
  <si>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</si>
  <si>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</si>
  <si>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</si>
  <si>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</si>
  <si>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</si>
  <si>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</si>
  <si>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</si>
  <si>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</si>
  <si>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</si>
  <si>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</si>
  <si>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</si>
  <si>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</si>
  <si>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</si>
  <si>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</si>
  <si>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</si>
  <si>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</si>
  <si>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</si>
  <si>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</si>
  <si>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ENERO-MARZO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</si>
</sst>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307015</xdr:colOff>
      <xdr:row>1</xdr:row>
      <xdr:rowOff>47625</xdr:rowOff>
    </xdr:from>
    <xdr:to>
      <xdr:col>0</xdr:col>
      <xdr:colOff>3650504</xdr:colOff>
      <xdr:row>6</xdr:row>
      <xdr:rowOff>68060</xdr:rowOff>
    </xdr:to>
    <xdr:pic>
      <xdr:nvPicPr>
        <xdr:cNvPr id="8" name="7 Imagen" descr="aniversario-fe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015" y="238125"/>
          <a:ext cx="3343489" cy="1425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93"/>
  <sheetViews>
    <sheetView showGridLines="0" tabSelected="1" zoomScale="80" zoomScaleNormal="80" workbookViewId="0">
      <pane ySplit="9" topLeftCell="A10" activePane="bottomLeft" state="frozen"/>
      <selection pane="bottomLeft" activeCell="D88" sqref="D88"/>
    </sheetView>
  </sheetViews>
  <sheetFormatPr baseColWidth="10" defaultColWidth="11.42578125" defaultRowHeight="15"/>
  <cols>
    <col min="1" max="1" width="85.42578125" style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5" width="21" style="1" customWidth="1"/>
    <col min="26" max="26" width="24.7109375" style="14" bestFit="1" customWidth="1"/>
    <col min="27" max="27" width="13.140625" style="1" bestFit="1" customWidth="1"/>
    <col min="28" max="16384" width="11.42578125" style="1"/>
  </cols>
  <sheetData>
    <row r="2" spans="1:26" ht="28.5" customHeight="1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>
      <c r="A11" s="10" t="s">
        <v>70</v>
      </c>
      <c r="B11" s="11">
        <f>SUM(B12:B16)</f>
        <v>411470489</v>
      </c>
      <c r="C11" s="11">
        <f>SUM(C12:C16)</f>
        <v>415870743</v>
      </c>
      <c r="D11" s="11">
        <f>SUM(D12:D16)</f>
        <v>31202261.75</v>
      </c>
      <c r="E11" s="11">
        <f>SUM(E12:E16)</f>
        <v>30925502.670000002</v>
      </c>
      <c r="F11" s="11">
        <f t="shared" ref="F11:P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.75" customHeight="1">
      <c r="A12" s="12" t="s">
        <v>69</v>
      </c>
      <c r="B12" s="13">
        <v>347343816</v>
      </c>
      <c r="C12" s="13">
        <v>351456070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.75" customHeight="1">
      <c r="A13" s="12" t="s">
        <v>68</v>
      </c>
      <c r="B13" s="13">
        <v>6960000</v>
      </c>
      <c r="C13" s="13">
        <v>7248000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/>
      <c r="R13" s="35"/>
      <c r="S13" s="35"/>
      <c r="T13" s="35"/>
      <c r="U13" s="35"/>
      <c r="V13" s="35"/>
      <c r="W13" s="35"/>
      <c r="X13" s="35"/>
      <c r="Y13" s="35"/>
      <c r="Z13" s="13"/>
    </row>
    <row r="14" spans="1:26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>
      <c r="A16" s="12" t="s">
        <v>65</v>
      </c>
      <c r="B16" s="13">
        <v>57166673</v>
      </c>
      <c r="C16" s="13">
        <v>57166673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7" ht="18.75" customHeight="1">
      <c r="A17" s="10" t="s">
        <v>64</v>
      </c>
      <c r="B17" s="11">
        <f>SUM(B18:B26)</f>
        <v>28925000</v>
      </c>
      <c r="C17" s="11">
        <f>SUM(C18:C26)</f>
        <v>31224746</v>
      </c>
      <c r="D17" s="11">
        <f>SUM(D18:D26)</f>
        <v>588305.73</v>
      </c>
      <c r="E17" s="11">
        <f>SUM(E18:E26)</f>
        <v>1888803.19</v>
      </c>
      <c r="F17" s="11">
        <f t="shared" ref="F17:P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SUM(P18:P26)</f>
        <v>1010615.08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7" ht="18.75" customHeight="1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/>
      <c r="R18" s="13"/>
      <c r="S18" s="13"/>
      <c r="T18" s="13"/>
      <c r="U18" s="13"/>
      <c r="V18" s="13"/>
      <c r="W18" s="13"/>
      <c r="X18" s="13"/>
      <c r="Y18" s="13"/>
      <c r="Z18" s="11"/>
    </row>
    <row r="19" spans="1:27" ht="18.75" customHeight="1">
      <c r="A19" s="12" t="s">
        <v>62</v>
      </c>
      <c r="B19" s="13"/>
      <c r="C19" s="13"/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1"/>
    </row>
    <row r="20" spans="1:27" ht="18.75" customHeight="1">
      <c r="A20" s="12" t="s">
        <v>61</v>
      </c>
      <c r="B20" s="13">
        <v>6500000</v>
      </c>
      <c r="C20" s="13">
        <v>6500000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1"/>
    </row>
    <row r="21" spans="1:27" ht="18.75" customHeight="1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/>
      <c r="V21" s="13"/>
      <c r="W21" s="13"/>
      <c r="X21" s="13"/>
      <c r="Y21" s="13"/>
      <c r="Z21" s="11"/>
    </row>
    <row r="22" spans="1:27" ht="18.75" customHeight="1">
      <c r="A22" s="12" t="s">
        <v>59</v>
      </c>
      <c r="B22" s="13">
        <v>3000000</v>
      </c>
      <c r="C22" s="13">
        <v>3000000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/>
      <c r="R22" s="13"/>
      <c r="S22" s="13"/>
      <c r="T22" s="13"/>
      <c r="U22" s="13"/>
      <c r="V22" s="13"/>
      <c r="W22" s="13"/>
      <c r="X22" s="13"/>
      <c r="Y22" s="13"/>
      <c r="Z22" s="11"/>
    </row>
    <row r="23" spans="1:27" ht="18.75" customHeight="1">
      <c r="A23" s="12" t="s">
        <v>58</v>
      </c>
      <c r="B23" s="13">
        <v>1200000</v>
      </c>
      <c r="C23" s="13">
        <v>200000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1.5">
      <c r="A24" s="37" t="s">
        <v>57</v>
      </c>
      <c r="B24" s="13">
        <v>1500000</v>
      </c>
      <c r="C24" s="13">
        <v>2000000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/>
      <c r="S24" s="13"/>
      <c r="T24" s="13"/>
      <c r="U24" s="13"/>
      <c r="V24" s="13"/>
      <c r="W24" s="13"/>
      <c r="X24" s="13"/>
      <c r="Y24" s="13"/>
      <c r="Z24" s="11"/>
    </row>
    <row r="25" spans="1:27" ht="18.75" customHeight="1">
      <c r="A25" s="12" t="s">
        <v>56</v>
      </c>
      <c r="B25" s="13">
        <v>5500000</v>
      </c>
      <c r="C25" s="13">
        <v>5500000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/>
      <c r="R25" s="13"/>
      <c r="S25" s="13"/>
      <c r="T25" s="13"/>
      <c r="U25" s="13"/>
      <c r="V25" s="13"/>
      <c r="W25" s="13"/>
      <c r="X25" s="13"/>
      <c r="Y25" s="13"/>
      <c r="Z25" s="11"/>
    </row>
    <row r="26" spans="1:27" ht="18.75" customHeight="1">
      <c r="A26" s="12" t="s">
        <v>55</v>
      </c>
      <c r="B26" s="13">
        <v>3000000</v>
      </c>
      <c r="C26" s="13">
        <v>4199746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1"/>
    </row>
    <row r="27" spans="1:27" ht="18.75" customHeight="1">
      <c r="A27" s="10" t="s">
        <v>54</v>
      </c>
      <c r="B27" s="11">
        <f>SUM(B28:B36)</f>
        <v>67284850</v>
      </c>
      <c r="C27" s="11">
        <f>SUM(C28:C36)</f>
        <v>60584850</v>
      </c>
      <c r="D27" s="11">
        <f>SUM(D28:D36)</f>
        <v>75813.5</v>
      </c>
      <c r="E27" s="11">
        <f>SUM(E28:E36)</f>
        <v>10292293.539999999</v>
      </c>
      <c r="F27" s="11">
        <f t="shared" ref="F27:P27" si="2">SUM(F28:F36)</f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>SUM(P28:P36)</f>
        <v>5141591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7" ht="18.75" customHeight="1">
      <c r="A28" s="12" t="s">
        <v>53</v>
      </c>
      <c r="B28" s="13">
        <v>1500000</v>
      </c>
      <c r="C28" s="13">
        <v>4500000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/>
      <c r="S28" s="13"/>
      <c r="T28" s="13"/>
      <c r="U28" s="13"/>
      <c r="V28" s="13"/>
      <c r="W28" s="13"/>
      <c r="X28" s="13"/>
      <c r="Y28" s="13"/>
      <c r="Z28" s="11"/>
    </row>
    <row r="29" spans="1:27" ht="18.75" customHeight="1">
      <c r="A29" s="12" t="s">
        <v>52</v>
      </c>
      <c r="B29" s="13">
        <v>4000000</v>
      </c>
      <c r="C29" s="13">
        <v>4000000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1"/>
    </row>
    <row r="30" spans="1:27" ht="18.75" customHeight="1">
      <c r="A30" s="12" t="s">
        <v>51</v>
      </c>
      <c r="B30" s="13">
        <v>4250000</v>
      </c>
      <c r="C30" s="13">
        <v>4250000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1"/>
    </row>
    <row r="31" spans="1:27" ht="18.75" customHeight="1">
      <c r="A31" s="12" t="s">
        <v>50</v>
      </c>
      <c r="B31" s="13"/>
      <c r="C31" s="13"/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1"/>
    </row>
    <row r="32" spans="1:27" ht="18.75" customHeight="1">
      <c r="A32" s="12" t="s">
        <v>49</v>
      </c>
      <c r="B32" s="13">
        <v>1350000</v>
      </c>
      <c r="C32" s="13">
        <v>1350000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>
      <c r="A33" s="12" t="s">
        <v>48</v>
      </c>
      <c r="B33" s="13">
        <v>500000</v>
      </c>
      <c r="C33" s="13">
        <v>10700000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/>
      <c r="T33" s="13"/>
      <c r="U33" s="13"/>
      <c r="V33" s="13"/>
      <c r="W33" s="13"/>
      <c r="X33" s="13"/>
      <c r="Y33" s="13"/>
      <c r="Z33" s="11"/>
    </row>
    <row r="34" spans="1:26" ht="18.75" customHeight="1">
      <c r="A34" s="12" t="s">
        <v>47</v>
      </c>
      <c r="B34" s="13">
        <v>12900000</v>
      </c>
      <c r="C34" s="13">
        <v>13000000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/>
      <c r="T34" s="13"/>
      <c r="U34" s="13"/>
      <c r="V34" s="13"/>
      <c r="W34" s="13"/>
      <c r="X34" s="13"/>
      <c r="Y34" s="13"/>
      <c r="Z34" s="11"/>
    </row>
    <row r="35" spans="1:26" ht="18.75" customHeight="1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>
      <c r="A36" s="12" t="s">
        <v>45</v>
      </c>
      <c r="B36" s="13">
        <v>42784850</v>
      </c>
      <c r="C36" s="13">
        <v>22784850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/>
      <c r="T36" s="13"/>
      <c r="U36" s="13"/>
      <c r="V36" s="13"/>
      <c r="W36" s="13"/>
      <c r="X36" s="13"/>
      <c r="Y36" s="13"/>
      <c r="Z36" s="11"/>
    </row>
    <row r="37" spans="1:26" ht="18.75" customHeight="1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>
      <c r="A53" s="10" t="s">
        <v>28</v>
      </c>
      <c r="B53" s="11">
        <f>SUM(B54:B62)</f>
        <v>2000000</v>
      </c>
      <c r="C53" s="11">
        <f>SUM(C54:C62)</f>
        <v>2000000</v>
      </c>
      <c r="D53" s="11">
        <f>SUM(D54:D62)</f>
        <v>0</v>
      </c>
      <c r="E53" s="11">
        <f t="shared" ref="E53:P53" si="3">SUM(E54:E62)</f>
        <v>0</v>
      </c>
      <c r="F53" s="11">
        <f t="shared" si="3"/>
        <v>0</v>
      </c>
      <c r="G53" s="11">
        <f t="shared" si="3"/>
        <v>0</v>
      </c>
      <c r="H53" s="11">
        <f t="shared" si="3"/>
        <v>0</v>
      </c>
      <c r="I53" s="11">
        <f t="shared" si="3"/>
        <v>0</v>
      </c>
      <c r="J53" s="11">
        <f t="shared" si="3"/>
        <v>0</v>
      </c>
      <c r="K53" s="11">
        <f t="shared" si="3"/>
        <v>0</v>
      </c>
      <c r="L53" s="11">
        <f t="shared" si="3"/>
        <v>0</v>
      </c>
      <c r="M53" s="11">
        <f t="shared" si="3"/>
        <v>0</v>
      </c>
      <c r="N53" s="11">
        <f t="shared" si="3"/>
        <v>0</v>
      </c>
      <c r="O53" s="11">
        <f t="shared" si="3"/>
        <v>0</v>
      </c>
      <c r="P53" s="11">
        <f t="shared" si="3"/>
        <v>187000.02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8.75" customHeight="1">
      <c r="A54" s="12" t="s">
        <v>27</v>
      </c>
      <c r="B54" s="13">
        <v>1500000</v>
      </c>
      <c r="C54" s="13">
        <v>1500000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/>
      <c r="R54" s="13"/>
      <c r="S54" s="13"/>
      <c r="T54" s="13"/>
      <c r="U54" s="13"/>
      <c r="V54" s="13"/>
      <c r="W54" s="13"/>
      <c r="X54" s="13"/>
      <c r="Y54" s="13"/>
      <c r="Z54" s="11"/>
    </row>
    <row r="55" spans="1:26" ht="18.75" customHeight="1">
      <c r="A55" s="12" t="s">
        <v>26</v>
      </c>
      <c r="B55" s="13"/>
      <c r="C55" s="13"/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>
      <c r="A58" s="12" t="s">
        <v>23</v>
      </c>
      <c r="B58" s="13">
        <v>500000</v>
      </c>
      <c r="C58" s="13">
        <v>500000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1"/>
    </row>
    <row r="59" spans="1:26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>
      <c r="A60" s="12" t="s">
        <v>21</v>
      </c>
      <c r="B60" s="13"/>
      <c r="C60" s="13"/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1"/>
    </row>
    <row r="61" spans="1:26" ht="18.75" customHeight="1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>
      <c r="A63" s="10" t="s">
        <v>18</v>
      </c>
      <c r="B63" s="11"/>
      <c r="C63" s="11"/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>
      <c r="A85" s="16" t="s">
        <v>0</v>
      </c>
      <c r="B85" s="17">
        <f>B53+B46+B37+B27+B17+B11+B77</f>
        <v>509680339</v>
      </c>
      <c r="C85" s="17">
        <f>SUM(C11+C17+C27+C37+C46+C53+C63+C68+C71+C76)</f>
        <v>509680339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4">SUM(F11+F17+F27+F37+F46+F53+F63+F68+F71+F76)</f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0</v>
      </c>
      <c r="O85" s="28">
        <f t="shared" si="4"/>
        <v>0</v>
      </c>
      <c r="P85" s="17">
        <f>P83+P80+P77+P71+P68+P63+P53+P46+P37+P27+P17+P11</f>
        <v>37772732.199999996</v>
      </c>
      <c r="Q85" s="17">
        <f>Q27+Q17+Q11</f>
        <v>0</v>
      </c>
      <c r="R85" s="17">
        <f t="shared" ref="R85:W85" si="5">R27+R17+R11+R53</f>
        <v>0</v>
      </c>
      <c r="S85" s="17">
        <f t="shared" si="5"/>
        <v>0</v>
      </c>
      <c r="T85" s="17">
        <f t="shared" si="5"/>
        <v>0</v>
      </c>
      <c r="U85" s="17">
        <f t="shared" si="5"/>
        <v>0</v>
      </c>
      <c r="V85" s="17">
        <f t="shared" si="5"/>
        <v>0</v>
      </c>
      <c r="W85" s="17">
        <f t="shared" si="5"/>
        <v>0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>
        <f>33513158.75-U85</f>
        <v>33513158.75</v>
      </c>
      <c r="V87" s="14">
        <f>47201131.94-V85</f>
        <v>47201131.939999998</v>
      </c>
      <c r="W87" s="14"/>
      <c r="X87" s="14"/>
      <c r="Y87" s="14"/>
    </row>
    <row r="88" spans="1:26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2.5" thickBot="1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ht="15.75">
      <c r="A90" s="19"/>
      <c r="C90" s="22"/>
      <c r="F90" s="15"/>
      <c r="J90" s="1"/>
      <c r="Z90" s="1"/>
    </row>
    <row r="91" spans="1:26">
      <c r="C91" s="15"/>
      <c r="J91" s="20"/>
      <c r="Z91" s="20"/>
    </row>
    <row r="92" spans="1:26">
      <c r="J92" s="20"/>
      <c r="Z92" s="20"/>
    </row>
    <row r="93" spans="1:26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2022-11-05T00:02:37Z</cp:lastPrinted>
  <dcterms:created xsi:type="dcterms:W3CDTF">2021-08-10T14:38:52Z</dcterms:created>
  <dcterms:modified xsi:type="dcterms:W3CDTF">2023-04-05T17:20:34Z</dcterms:modified>
</cp:coreProperties>
</file>