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'!$A$1:$U$100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6" i="1"/>
  <c r="U13"/>
  <c r="U12"/>
  <c r="U17"/>
  <c r="U27"/>
  <c r="U53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54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28"/>
  <c r="U19"/>
  <c r="U20"/>
  <c r="U21"/>
  <c r="U22"/>
  <c r="U23"/>
  <c r="U24"/>
  <c r="U25"/>
  <c r="U26"/>
  <c r="U18"/>
  <c r="T53"/>
  <c r="T27"/>
  <c r="T17"/>
  <c r="S53"/>
  <c r="T11"/>
  <c r="S85"/>
  <c r="S27"/>
  <c r="S17"/>
  <c r="S11"/>
  <c r="R53"/>
  <c r="R27"/>
  <c r="R85" s="1"/>
  <c r="R17"/>
  <c r="R11"/>
  <c r="Q27"/>
  <c r="Q85" s="1"/>
  <c r="Q17"/>
  <c r="Q11"/>
  <c r="U14"/>
  <c r="U15"/>
  <c r="P17"/>
  <c r="P11"/>
  <c r="P27"/>
  <c r="P85" s="1"/>
  <c r="B77"/>
  <c r="U11" l="1"/>
  <c r="U85" s="1"/>
  <c r="T85"/>
  <c r="T87" s="1"/>
  <c r="C36"/>
  <c r="C34"/>
  <c r="C30"/>
  <c r="C24"/>
  <c r="C22"/>
  <c r="C18"/>
  <c r="C13"/>
  <c r="C12"/>
  <c r="C27"/>
  <c r="B53"/>
  <c r="B27"/>
  <c r="B17"/>
  <c r="B11"/>
  <c r="B85" l="1"/>
  <c r="E27"/>
  <c r="E17"/>
  <c r="D11"/>
  <c r="D27"/>
  <c r="D85" s="1"/>
  <c r="E11"/>
  <c r="E85" l="1"/>
  <c r="F80"/>
  <c r="G80"/>
  <c r="H80"/>
  <c r="I80"/>
  <c r="J80"/>
  <c r="K80"/>
  <c r="L80"/>
  <c r="M80"/>
  <c r="N80"/>
  <c r="O80"/>
  <c r="N77" l="1"/>
  <c r="N76" s="1"/>
  <c r="C11"/>
  <c r="F11"/>
  <c r="G11"/>
  <c r="H11"/>
  <c r="I11"/>
  <c r="J11"/>
  <c r="K11"/>
  <c r="L11"/>
  <c r="M11"/>
  <c r="N11"/>
  <c r="O11"/>
  <c r="C17"/>
  <c r="F17"/>
  <c r="G17"/>
  <c r="H17"/>
  <c r="I17"/>
  <c r="J17"/>
  <c r="K17"/>
  <c r="L17"/>
  <c r="M17"/>
  <c r="N17"/>
  <c r="O17"/>
  <c r="F27"/>
  <c r="G27"/>
  <c r="H27"/>
  <c r="I27"/>
  <c r="J27"/>
  <c r="K27"/>
  <c r="L27"/>
  <c r="M27"/>
  <c r="N27"/>
  <c r="O27"/>
  <c r="C37"/>
  <c r="F37"/>
  <c r="G37"/>
  <c r="H37"/>
  <c r="I37"/>
  <c r="J37"/>
  <c r="K37"/>
  <c r="L37"/>
  <c r="M37"/>
  <c r="N37"/>
  <c r="O37"/>
  <c r="C53"/>
  <c r="F53"/>
  <c r="G53"/>
  <c r="H53"/>
  <c r="I53"/>
  <c r="J53"/>
  <c r="K53"/>
  <c r="L53"/>
  <c r="M53"/>
  <c r="N53"/>
  <c r="O53"/>
  <c r="C63"/>
  <c r="F63"/>
  <c r="G63"/>
  <c r="H63"/>
  <c r="I63"/>
  <c r="J63"/>
  <c r="K63"/>
  <c r="L63"/>
  <c r="M63"/>
  <c r="N63"/>
  <c r="O63"/>
  <c r="C77"/>
  <c r="C76" s="1"/>
  <c r="F77"/>
  <c r="F76" s="1"/>
  <c r="G77"/>
  <c r="G76" s="1"/>
  <c r="H77"/>
  <c r="H76" s="1"/>
  <c r="I77"/>
  <c r="I76" s="1"/>
  <c r="J77"/>
  <c r="J76" s="1"/>
  <c r="K77"/>
  <c r="K76" s="1"/>
  <c r="L77"/>
  <c r="L76" s="1"/>
  <c r="M77"/>
  <c r="M76" s="1"/>
  <c r="O77"/>
  <c r="O76" s="1"/>
  <c r="O85" l="1"/>
  <c r="L85"/>
  <c r="M85"/>
  <c r="N85"/>
  <c r="K85"/>
  <c r="J85"/>
  <c r="I85"/>
  <c r="H85"/>
  <c r="G85"/>
  <c r="F85"/>
  <c r="C85"/>
</calcChain>
</file>

<file path=xl/sharedStrings.xml><?xml version="1.0" encoding="utf-8"?>
<sst xmlns="http://schemas.openxmlformats.org/spreadsheetml/2006/main" count="104" uniqueCount="101">
  <si>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</si>
  <si>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</si>
  <si>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</si>
  <si>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</si>
  <si>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</si>
  <si>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</si>
  <si>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</si>
  <si>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</si>
  <si>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</si>
  <si>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</si>
  <si>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</si>
  <si>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</si>
  <si>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</si>
  <si>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</si>
  <si>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</si>
  <si>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</si>
  <si>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</si>
  <si>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</si>
  <si>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</si>
  <si>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</si>
  <si>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</si>
  <si>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</si>
  <si>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</si>
  <si>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</si>
  <si>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</si>
  <si>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</si>
  <si>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</si>
  <si>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</si>
  <si>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</si>
  <si>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</si>
  <si>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</si>
  <si>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</si>
  <si>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</si>
  <si>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</si>
  <si>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</si>
  <si>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</si>
  <si>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</si>
  <si>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</si>
  <si>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</si>
  <si>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</si>
  <si>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</si>
  <si>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</si>
  <si>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</si>
  <si>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</si>
  <si>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</si>
  <si>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</si>
  <si>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</si>
  <si>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</si>
  <si>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</si>
  <si>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</si>
  <si>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</si>
  <si>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</si>
  <si>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</si>
  <si>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</si>
  <si>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</si>
  <si>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</si>
  <si>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</si>
  <si>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</si>
  <si>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</si>
  <si>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</si>
  <si>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</si>
  <si>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</si>
  <si>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</si>
  <si>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</si>
  <si>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</si>
  <si>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</si>
  <si>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</si>
  <si>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</si>
  <si>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</si>
  <si>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</si>
  <si>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</si>
  <si>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</si>
  <si>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</si>
  <si>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</si>
  <si>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</si>
  <si>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</si>
  <si>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</si>
  <si>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</si>
  <si>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</si>
  <si>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</si>
  <si>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</si>
  <si>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</si>
  <si>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</si>
  <si>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</si>
  <si>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</si>
  <si>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</si>
  <si>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</si>
  <si>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</si>
  <si>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</si>
  <si>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</si>
  <si>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</si>
  <si>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</si>
  <si>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</si>
  <si>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</si>
  <si>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</si>
  <si>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</si>
  <si>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</si>
  <si>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</si>
  <si>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</si>
  <si>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</si>
  <si>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ENERO-JULIO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</si>
</sst>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20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3"/>
  <sheetViews>
    <sheetView showGridLines="0" tabSelected="1" topLeftCell="C1" zoomScale="80" zoomScaleNormal="80" workbookViewId="0">
      <pane ySplit="9" topLeftCell="A43" activePane="bottomLeft" state="frozen"/>
      <selection pane="bottomLeft" activeCell="W22" sqref="W22"/>
    </sheetView>
  </sheetViews>
  <sheetFormatPr baseColWidth="10" defaultColWidth="11.42578125" defaultRowHeight="1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0" width="21" style="1" customWidth="1"/>
    <col min="21" max="21" width="24.7109375" style="14" bestFit="1" customWidth="1"/>
    <col min="22" max="22" width="13.140625" style="1" bestFit="1" customWidth="1"/>
    <col min="23" max="16384" width="11.42578125" style="1"/>
  </cols>
  <sheetData>
    <row r="2" spans="1:21" ht="28.5" customHeight="1">
      <c r="A2" s="41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1" customHeight="1">
      <c r="A3" s="43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3.25">
      <c r="A4" s="43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23.25">
      <c r="A5" s="36" t="s">
        <v>89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7" spans="1:21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5.5" customHeight="1">
      <c r="A8" s="44" t="s">
        <v>88</v>
      </c>
      <c r="B8" s="45" t="s">
        <v>87</v>
      </c>
      <c r="C8" s="47" t="s">
        <v>86</v>
      </c>
      <c r="D8" s="37" t="s">
        <v>85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40"/>
    </row>
    <row r="9" spans="1:21" ht="18.75">
      <c r="A9" s="44"/>
      <c r="B9" s="46"/>
      <c r="C9" s="48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6" t="s">
        <v>72</v>
      </c>
    </row>
    <row r="10" spans="1:21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1:21" ht="18.75" customHeight="1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>P12+P13+P16</f>
        <v>29659040.690000001</v>
      </c>
      <c r="Q11" s="11">
        <f>Q12+Q13+Q16</f>
        <v>13901804.49</v>
      </c>
      <c r="R11" s="11">
        <f>R12+R13+R16</f>
        <v>14548149.33</v>
      </c>
      <c r="S11" s="11">
        <f>S12+S13+S16</f>
        <v>13654569.83</v>
      </c>
      <c r="T11" s="11">
        <f>T12+T13+T16</f>
        <v>47883058.689999998</v>
      </c>
      <c r="U11" s="11">
        <f>SUM(U12:U16)</f>
        <v>146612654.00999999</v>
      </c>
    </row>
    <row r="12" spans="1:21" ht="18.75" customHeight="1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v>11490422.5</v>
      </c>
      <c r="T12" s="13">
        <v>41547150</v>
      </c>
      <c r="U12" s="13">
        <f>SUM(D12:T12)</f>
        <v>112792484.66999999</v>
      </c>
    </row>
    <row r="13" spans="1:21" ht="18.75" customHeight="1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35">
        <v>445000</v>
      </c>
      <c r="T13" s="35">
        <v>465000</v>
      </c>
      <c r="U13" s="13">
        <f>SUM(D13:T13)</f>
        <v>17572600</v>
      </c>
    </row>
    <row r="14" spans="1:21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>
        <f t="shared" ref="U14:U35" si="1">SUM(D14:Q14)</f>
        <v>0</v>
      </c>
    </row>
    <row r="15" spans="1:21" ht="18.75" customHeight="1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>
        <f t="shared" si="1"/>
        <v>0</v>
      </c>
    </row>
    <row r="16" spans="1:21" ht="18.75" customHeight="1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v>1719147.33</v>
      </c>
      <c r="T16" s="13">
        <v>5870908.6900000004</v>
      </c>
      <c r="U16" s="13">
        <f>SUM(D16:T16)</f>
        <v>16247569.34</v>
      </c>
    </row>
    <row r="17" spans="1:22" ht="18.75" customHeight="1">
      <c r="A17" s="10" t="s">
        <v>64</v>
      </c>
      <c r="B17" s="11">
        <f>B18+B21+B22+B23+B24+B25+B26</f>
        <v>10586869</v>
      </c>
      <c r="C17" s="11">
        <f t="shared" ref="C17:O17" si="2">SUM(C18:C26)</f>
        <v>56603131</v>
      </c>
      <c r="D17" s="11"/>
      <c r="E17" s="11">
        <f>E18+E25+E24+E23+E22</f>
        <v>1854658.7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S18+S19+S20+S21+S22+S23+S26+S25</f>
        <v>2395754.12</v>
      </c>
      <c r="T17" s="11">
        <f>T18+T19+T20+T21+T22+T23+T26+T25+T24</f>
        <v>4475547.34</v>
      </c>
      <c r="U17" s="11">
        <f>SUM(D17:T17)</f>
        <v>14186950.079999998</v>
      </c>
    </row>
    <row r="18" spans="1:22" ht="18.75" customHeight="1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v>722652.35</v>
      </c>
      <c r="T18" s="13">
        <v>780431.41</v>
      </c>
      <c r="U18" s="13">
        <f>SUM(D18:T18)</f>
        <v>2712908.87</v>
      </c>
    </row>
    <row r="19" spans="1:22" ht="18.75" customHeight="1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/>
      <c r="T19" s="13">
        <v>125953.2</v>
      </c>
      <c r="U19" s="13">
        <f t="shared" ref="U19:U26" si="3">SUM(D19:T19)</f>
        <v>189453.2</v>
      </c>
    </row>
    <row r="20" spans="1:22" ht="18.75" customHeight="1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v>806450</v>
      </c>
      <c r="T20" s="13">
        <v>1419650</v>
      </c>
      <c r="U20" s="13">
        <f t="shared" si="3"/>
        <v>4134400</v>
      </c>
    </row>
    <row r="21" spans="1:22" ht="18.75" customHeight="1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/>
      <c r="T21" s="13">
        <v>3540</v>
      </c>
      <c r="U21" s="13">
        <f t="shared" si="3"/>
        <v>212190</v>
      </c>
    </row>
    <row r="22" spans="1:22" ht="18.75" customHeight="1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>
        <v>750000</v>
      </c>
      <c r="U22" s="13">
        <f t="shared" si="3"/>
        <v>1750000</v>
      </c>
    </row>
    <row r="23" spans="1:22" ht="18.75" customHeight="1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v>48321.77</v>
      </c>
      <c r="T23" s="13">
        <v>45013.15</v>
      </c>
      <c r="U23" s="13">
        <f t="shared" si="3"/>
        <v>286992.28000000003</v>
      </c>
    </row>
    <row r="24" spans="1:22" ht="18.75" customHeight="1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/>
      <c r="T24" s="13">
        <v>1051446.08</v>
      </c>
      <c r="U24" s="13">
        <f t="shared" si="3"/>
        <v>1826404.51</v>
      </c>
    </row>
    <row r="25" spans="1:22" ht="18.75" customHeight="1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v>64900</v>
      </c>
      <c r="T25" s="13">
        <v>90801</v>
      </c>
      <c r="U25" s="13">
        <f t="shared" si="3"/>
        <v>1228238.8199999998</v>
      </c>
    </row>
    <row r="26" spans="1:22" ht="18.75" customHeight="1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v>753430</v>
      </c>
      <c r="T26" s="13">
        <v>208712.5</v>
      </c>
      <c r="U26" s="13">
        <f t="shared" si="3"/>
        <v>1846362.4</v>
      </c>
    </row>
    <row r="27" spans="1:22" ht="18.75" customHeight="1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4">SUM(F28:F36)</f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150000</v>
      </c>
      <c r="S27" s="11">
        <f>S28+S32+S34+S33+S36+S29</f>
        <v>4650248.91</v>
      </c>
      <c r="T27" s="11">
        <f>T28+T32+T34+T33+T36+T29+T31+T30</f>
        <v>4102797.56</v>
      </c>
      <c r="U27" s="11">
        <f>SUM(D27:T27)</f>
        <v>15726834.700000001</v>
      </c>
    </row>
    <row r="28" spans="1:22" ht="18.75" customHeight="1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/>
      <c r="T28" s="13">
        <v>280065.2</v>
      </c>
      <c r="U28" s="13">
        <f>SUM(D28:T28)</f>
        <v>1767240</v>
      </c>
    </row>
    <row r="29" spans="1:22" ht="18.75" customHeight="1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/>
      <c r="T29" s="13">
        <v>14390.1</v>
      </c>
      <c r="U29" s="13">
        <f t="shared" ref="U29:U52" si="5">SUM(D29:T29)</f>
        <v>756876.1</v>
      </c>
    </row>
    <row r="30" spans="1:22" ht="18.75" customHeight="1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/>
      <c r="T30" s="13">
        <v>337539</v>
      </c>
      <c r="U30" s="13">
        <f t="shared" si="5"/>
        <v>717912.35</v>
      </c>
    </row>
    <row r="31" spans="1:22" ht="18.75" customHeight="1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v>554570.5</v>
      </c>
      <c r="U31" s="13">
        <f t="shared" si="5"/>
        <v>554570.5</v>
      </c>
    </row>
    <row r="32" spans="1:22" ht="18.75" customHeight="1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/>
      <c r="T32" s="13"/>
      <c r="U32" s="13">
        <f t="shared" si="5"/>
        <v>112342.08</v>
      </c>
      <c r="V32" s="14"/>
    </row>
    <row r="33" spans="1:21" ht="18.75" customHeight="1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/>
      <c r="T33" s="13">
        <v>50268</v>
      </c>
      <c r="U33" s="13">
        <f t="shared" si="5"/>
        <v>263154</v>
      </c>
    </row>
    <row r="34" spans="1:21" ht="18.75" customHeight="1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150000</v>
      </c>
      <c r="S34" s="13">
        <v>4650248.91</v>
      </c>
      <c r="T34" s="13">
        <v>2521088</v>
      </c>
      <c r="U34" s="13">
        <f t="shared" si="5"/>
        <v>10556336.91</v>
      </c>
    </row>
    <row r="35" spans="1:21" ht="18.75" customHeight="1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>
        <f t="shared" si="5"/>
        <v>0</v>
      </c>
    </row>
    <row r="36" spans="1:21" ht="18.75" customHeight="1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/>
      <c r="T36" s="13">
        <v>344876.76</v>
      </c>
      <c r="U36" s="13">
        <f t="shared" si="5"/>
        <v>998402.76</v>
      </c>
    </row>
    <row r="37" spans="1:21" ht="18.75" customHeight="1">
      <c r="A37" s="10" t="s">
        <v>44</v>
      </c>
      <c r="B37" s="11"/>
      <c r="C37" s="11">
        <f t="shared" ref="C37:U37" si="6">SUM(C38:C45)</f>
        <v>0</v>
      </c>
      <c r="D37" s="11"/>
      <c r="E37" s="11"/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11"/>
      <c r="Q37" s="11"/>
      <c r="R37" s="11"/>
      <c r="S37" s="11"/>
      <c r="T37" s="11"/>
      <c r="U37" s="13">
        <f t="shared" si="5"/>
        <v>0</v>
      </c>
    </row>
    <row r="38" spans="1:21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>
        <f t="shared" si="5"/>
        <v>0</v>
      </c>
    </row>
    <row r="39" spans="1:21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>
        <f t="shared" si="5"/>
        <v>0</v>
      </c>
    </row>
    <row r="40" spans="1:21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>
        <f t="shared" si="5"/>
        <v>0</v>
      </c>
    </row>
    <row r="41" spans="1:21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>
        <f t="shared" si="5"/>
        <v>0</v>
      </c>
    </row>
    <row r="42" spans="1:21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>
        <f t="shared" si="5"/>
        <v>0</v>
      </c>
    </row>
    <row r="43" spans="1:21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>
        <f t="shared" si="5"/>
        <v>0</v>
      </c>
    </row>
    <row r="44" spans="1:21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>
        <f t="shared" si="5"/>
        <v>0</v>
      </c>
    </row>
    <row r="45" spans="1:21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>
        <f t="shared" si="5"/>
        <v>0</v>
      </c>
    </row>
    <row r="46" spans="1:21" ht="18.75" customHeight="1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>
        <f t="shared" si="5"/>
        <v>0</v>
      </c>
    </row>
    <row r="47" spans="1:21" ht="18.75" customHeight="1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>
        <f t="shared" si="5"/>
        <v>0</v>
      </c>
    </row>
    <row r="48" spans="1:21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>
        <f t="shared" si="5"/>
        <v>0</v>
      </c>
    </row>
    <row r="49" spans="1:21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>
        <f t="shared" si="5"/>
        <v>0</v>
      </c>
    </row>
    <row r="50" spans="1:21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>
        <f t="shared" si="5"/>
        <v>0</v>
      </c>
    </row>
    <row r="51" spans="1:21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>
        <f t="shared" si="5"/>
        <v>0</v>
      </c>
    </row>
    <row r="52" spans="1:21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>
        <f t="shared" si="5"/>
        <v>0</v>
      </c>
    </row>
    <row r="53" spans="1:21" ht="18.75" customHeight="1">
      <c r="A53" s="10" t="s">
        <v>28</v>
      </c>
      <c r="B53" s="11">
        <f>B54+B55+B57+B58</f>
        <v>423992</v>
      </c>
      <c r="C53" s="11">
        <f t="shared" ref="C53:O53" si="7">SUM(C54:C62)</f>
        <v>7026008</v>
      </c>
      <c r="D53" s="11"/>
      <c r="E53" s="11"/>
      <c r="F53" s="25">
        <f t="shared" si="7"/>
        <v>0</v>
      </c>
      <c r="G53" s="25">
        <f t="shared" si="7"/>
        <v>0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11"/>
      <c r="Q53" s="11"/>
      <c r="R53" s="11">
        <f>R54</f>
        <v>1991162.92</v>
      </c>
      <c r="S53" s="11">
        <f t="shared" ref="S53:T53" si="8">S54</f>
        <v>0</v>
      </c>
      <c r="T53" s="11">
        <f>T54</f>
        <v>821729.8</v>
      </c>
      <c r="U53" s="11">
        <f>R53+T53</f>
        <v>2812892.7199999997</v>
      </c>
    </row>
    <row r="54" spans="1:21" ht="18.75" customHeight="1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/>
      <c r="T54" s="13">
        <v>821729.8</v>
      </c>
      <c r="U54" s="13">
        <f>SUM(D54:T54)</f>
        <v>2812892.7199999997</v>
      </c>
    </row>
    <row r="55" spans="1:21" ht="18.75" customHeight="1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>
        <f t="shared" ref="U55:U84" si="9">SUM(D55:T55)</f>
        <v>0</v>
      </c>
    </row>
    <row r="56" spans="1:21" ht="18.75" customHeight="1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>
        <f t="shared" si="9"/>
        <v>0</v>
      </c>
    </row>
    <row r="57" spans="1:21" ht="18.75" customHeight="1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>
        <f t="shared" si="9"/>
        <v>0</v>
      </c>
    </row>
    <row r="58" spans="1:21" ht="18.75" customHeight="1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>
        <f t="shared" si="9"/>
        <v>0</v>
      </c>
    </row>
    <row r="59" spans="1:21" ht="18.75" customHeight="1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>
        <f t="shared" si="9"/>
        <v>0</v>
      </c>
    </row>
    <row r="60" spans="1:21" ht="18.75" customHeight="1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>
        <f t="shared" si="9"/>
        <v>0</v>
      </c>
    </row>
    <row r="61" spans="1:21" ht="18.75" customHeight="1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>
        <f t="shared" si="9"/>
        <v>0</v>
      </c>
    </row>
    <row r="62" spans="1:21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>
        <f t="shared" si="9"/>
        <v>0</v>
      </c>
    </row>
    <row r="63" spans="1:21" ht="18.75" customHeight="1">
      <c r="A63" s="10" t="s">
        <v>18</v>
      </c>
      <c r="B63" s="11"/>
      <c r="C63" s="11">
        <f t="shared" ref="C63:U63" si="10">SUM(C64:C67)</f>
        <v>0</v>
      </c>
      <c r="D63" s="11"/>
      <c r="E63" s="11"/>
      <c r="F63" s="25">
        <f t="shared" si="10"/>
        <v>0</v>
      </c>
      <c r="G63" s="25">
        <f t="shared" si="10"/>
        <v>0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11"/>
      <c r="Q63" s="11"/>
      <c r="R63" s="11"/>
      <c r="S63" s="11"/>
      <c r="T63" s="11"/>
      <c r="U63" s="13">
        <f t="shared" si="9"/>
        <v>0</v>
      </c>
    </row>
    <row r="64" spans="1:21" ht="18.75" customHeight="1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>
        <f t="shared" si="9"/>
        <v>0</v>
      </c>
    </row>
    <row r="65" spans="1:21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>
        <f t="shared" si="9"/>
        <v>0</v>
      </c>
    </row>
    <row r="66" spans="1:21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>
        <f t="shared" si="9"/>
        <v>0</v>
      </c>
    </row>
    <row r="67" spans="1:21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>
        <f t="shared" si="9"/>
        <v>0</v>
      </c>
    </row>
    <row r="68" spans="1:21" ht="18.75" customHeight="1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3">
        <f t="shared" si="9"/>
        <v>0</v>
      </c>
    </row>
    <row r="69" spans="1:21" ht="18.75" customHeight="1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>
        <f t="shared" si="9"/>
        <v>0</v>
      </c>
    </row>
    <row r="70" spans="1:21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>
        <f t="shared" si="9"/>
        <v>0</v>
      </c>
    </row>
    <row r="71" spans="1:21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>
        <f t="shared" si="9"/>
        <v>0</v>
      </c>
    </row>
    <row r="72" spans="1:21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>
        <f t="shared" si="9"/>
        <v>0</v>
      </c>
    </row>
    <row r="73" spans="1:21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>
        <f t="shared" si="9"/>
        <v>0</v>
      </c>
    </row>
    <row r="74" spans="1:21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>
        <f t="shared" si="9"/>
        <v>0</v>
      </c>
    </row>
    <row r="75" spans="1:21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>
        <f t="shared" si="9"/>
        <v>0</v>
      </c>
    </row>
    <row r="76" spans="1:21" ht="18.75" customHeight="1">
      <c r="A76" s="7" t="s">
        <v>7</v>
      </c>
      <c r="B76" s="9"/>
      <c r="C76" s="9">
        <f t="shared" ref="C76:U76" si="11">SUM(C77+C80+C83)</f>
        <v>0</v>
      </c>
      <c r="D76" s="9"/>
      <c r="E76" s="9"/>
      <c r="F76" s="24">
        <f t="shared" si="11"/>
        <v>0</v>
      </c>
      <c r="G76" s="24">
        <f t="shared" si="11"/>
        <v>0</v>
      </c>
      <c r="H76" s="24">
        <f t="shared" si="11"/>
        <v>0</v>
      </c>
      <c r="I76" s="24">
        <f t="shared" si="11"/>
        <v>0</v>
      </c>
      <c r="J76" s="24">
        <f t="shared" si="11"/>
        <v>0</v>
      </c>
      <c r="K76" s="24">
        <f t="shared" si="11"/>
        <v>0</v>
      </c>
      <c r="L76" s="24">
        <f t="shared" si="11"/>
        <v>0</v>
      </c>
      <c r="M76" s="24">
        <f t="shared" si="11"/>
        <v>0</v>
      </c>
      <c r="N76" s="24">
        <f t="shared" si="11"/>
        <v>0</v>
      </c>
      <c r="O76" s="24">
        <f t="shared" si="11"/>
        <v>0</v>
      </c>
      <c r="P76" s="9"/>
      <c r="Q76" s="9"/>
      <c r="R76" s="9"/>
      <c r="S76" s="9"/>
      <c r="T76" s="9"/>
      <c r="U76" s="13">
        <f t="shared" si="9"/>
        <v>0</v>
      </c>
    </row>
    <row r="77" spans="1:21" ht="18.75" customHeight="1">
      <c r="A77" s="10" t="s">
        <v>6</v>
      </c>
      <c r="B77" s="11">
        <f>B79</f>
        <v>350000000</v>
      </c>
      <c r="C77" s="11">
        <f t="shared" ref="C77:U77" si="12">SUM(C78:C79)</f>
        <v>0</v>
      </c>
      <c r="D77" s="11"/>
      <c r="E77" s="11"/>
      <c r="F77" s="25">
        <f t="shared" si="12"/>
        <v>0</v>
      </c>
      <c r="G77" s="25">
        <f t="shared" si="12"/>
        <v>0</v>
      </c>
      <c r="H77" s="25">
        <f t="shared" si="12"/>
        <v>0</v>
      </c>
      <c r="I77" s="25">
        <f t="shared" si="12"/>
        <v>0</v>
      </c>
      <c r="J77" s="25">
        <f t="shared" si="12"/>
        <v>0</v>
      </c>
      <c r="K77" s="25">
        <f t="shared" si="12"/>
        <v>0</v>
      </c>
      <c r="L77" s="25">
        <f t="shared" si="12"/>
        <v>0</v>
      </c>
      <c r="M77" s="25">
        <f t="shared" si="12"/>
        <v>0</v>
      </c>
      <c r="N77" s="25">
        <f>SUM(N78:N79)</f>
        <v>0</v>
      </c>
      <c r="O77" s="25">
        <f t="shared" si="12"/>
        <v>0</v>
      </c>
      <c r="P77" s="11"/>
      <c r="Q77" s="11"/>
      <c r="R77" s="11"/>
      <c r="S77" s="11"/>
      <c r="T77" s="11"/>
      <c r="U77" s="13">
        <f t="shared" si="9"/>
        <v>0</v>
      </c>
    </row>
    <row r="78" spans="1:21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>
        <f t="shared" si="9"/>
        <v>0</v>
      </c>
    </row>
    <row r="79" spans="1:21" ht="18.75" customHeight="1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>
        <f t="shared" si="9"/>
        <v>0</v>
      </c>
    </row>
    <row r="80" spans="1:21" ht="18.75" customHeight="1">
      <c r="A80" s="10" t="s">
        <v>5</v>
      </c>
      <c r="B80" s="11"/>
      <c r="C80" s="11">
        <v>0</v>
      </c>
      <c r="D80" s="11"/>
      <c r="E80" s="11"/>
      <c r="F80" s="25">
        <f t="shared" ref="F80:U80" si="13">+F81</f>
        <v>0</v>
      </c>
      <c r="G80" s="25">
        <f t="shared" si="13"/>
        <v>0</v>
      </c>
      <c r="H80" s="25">
        <f t="shared" si="13"/>
        <v>0</v>
      </c>
      <c r="I80" s="25">
        <f t="shared" si="13"/>
        <v>0</v>
      </c>
      <c r="J80" s="25">
        <f t="shared" si="13"/>
        <v>0</v>
      </c>
      <c r="K80" s="25">
        <f t="shared" si="13"/>
        <v>0</v>
      </c>
      <c r="L80" s="25">
        <f t="shared" si="13"/>
        <v>0</v>
      </c>
      <c r="M80" s="25">
        <f t="shared" si="13"/>
        <v>0</v>
      </c>
      <c r="N80" s="25">
        <f t="shared" si="13"/>
        <v>0</v>
      </c>
      <c r="O80" s="25">
        <f t="shared" si="13"/>
        <v>0</v>
      </c>
      <c r="P80" s="11"/>
      <c r="Q80" s="11"/>
      <c r="R80" s="11"/>
      <c r="S80" s="11"/>
      <c r="T80" s="11"/>
      <c r="U80" s="13">
        <f t="shared" si="9"/>
        <v>0</v>
      </c>
    </row>
    <row r="81" spans="1:21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>
        <f t="shared" si="9"/>
        <v>0</v>
      </c>
    </row>
    <row r="82" spans="1:21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>
        <f t="shared" si="9"/>
        <v>0</v>
      </c>
    </row>
    <row r="83" spans="1:21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>
        <f t="shared" si="9"/>
        <v>0</v>
      </c>
    </row>
    <row r="84" spans="1:21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>
        <f t="shared" si="9"/>
        <v>0</v>
      </c>
    </row>
    <row r="85" spans="1:21" s="18" customFormat="1" ht="18.75" customHeight="1">
      <c r="A85" s="16" t="s">
        <v>0</v>
      </c>
      <c r="B85" s="17">
        <f>B53+B46+B37+B27+B17+B11+B77</f>
        <v>588079323</v>
      </c>
      <c r="C85" s="17">
        <f t="shared" ref="C85" si="14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5">SUM(F11+F17+F27+F37+F46+F53+F63+F68+F71+F76)</f>
        <v>0</v>
      </c>
      <c r="G85" s="28">
        <f t="shared" si="15"/>
        <v>0</v>
      </c>
      <c r="H85" s="28">
        <f t="shared" si="15"/>
        <v>0</v>
      </c>
      <c r="I85" s="28">
        <f t="shared" si="15"/>
        <v>0</v>
      </c>
      <c r="J85" s="28">
        <f t="shared" si="15"/>
        <v>0</v>
      </c>
      <c r="K85" s="28">
        <f t="shared" si="15"/>
        <v>0</v>
      </c>
      <c r="L85" s="28">
        <f t="shared" si="15"/>
        <v>0</v>
      </c>
      <c r="M85" s="28">
        <f t="shared" si="15"/>
        <v>0</v>
      </c>
      <c r="N85" s="28">
        <f t="shared" si="15"/>
        <v>0</v>
      </c>
      <c r="O85" s="28">
        <f t="shared" si="15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R27+R17+R11+R53</f>
        <v>18056173.670000002</v>
      </c>
      <c r="S85" s="17">
        <f>S27+S17+S11+S53</f>
        <v>20700572.859999999</v>
      </c>
      <c r="T85" s="17">
        <f>T27+T17+T11+T53</f>
        <v>57283133.389999993</v>
      </c>
      <c r="U85" s="17">
        <f>SUM(U11+U17+U27+U37+U46+U53+U63+U68+U71+U76)</f>
        <v>179339331.50999996</v>
      </c>
    </row>
    <row r="86" spans="1:21" ht="15.75" thickBot="1">
      <c r="P86" s="15"/>
      <c r="Q86" s="15"/>
      <c r="R86" s="15"/>
      <c r="S86" s="15"/>
      <c r="T86" s="15"/>
    </row>
    <row r="87" spans="1:21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>
        <f>57283133.39-T85</f>
        <v>0</v>
      </c>
    </row>
    <row r="88" spans="1:21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39.75" thickBot="1">
      <c r="A89" s="32" t="s">
        <v>96</v>
      </c>
      <c r="C89" s="22"/>
      <c r="F89" s="14"/>
      <c r="J89" s="1"/>
      <c r="T89" s="15"/>
      <c r="U89" s="15"/>
    </row>
    <row r="90" spans="1:21" ht="15.75">
      <c r="A90" s="19"/>
      <c r="C90" s="22"/>
      <c r="F90" s="15"/>
      <c r="J90" s="1"/>
      <c r="U90" s="1"/>
    </row>
    <row r="91" spans="1:21">
      <c r="J91" s="20"/>
      <c r="U91" s="20"/>
    </row>
    <row r="92" spans="1:21">
      <c r="J92" s="20"/>
      <c r="U92" s="20"/>
    </row>
    <row r="93" spans="1:21">
      <c r="J93" s="20"/>
      <c r="U93" s="20"/>
    </row>
  </sheetData>
  <mergeCells count="8">
    <mergeCell ref="A5:U5"/>
    <mergeCell ref="D8:U8"/>
    <mergeCell ref="A2:U2"/>
    <mergeCell ref="A3:U3"/>
    <mergeCell ref="A8:A9"/>
    <mergeCell ref="B8:B9"/>
    <mergeCell ref="C8:C9"/>
    <mergeCell ref="A4:U4"/>
  </mergeCells>
  <pageMargins left="0.70866141732283472" right="0.70866141732283472" top="0.35433070866141736" bottom="0.35433070866141736" header="0.31496062992125984" footer="0.31496062992125984"/>
  <pageSetup paperSize="5" scale="59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2022-05-12T00:56:47Z</cp:lastPrinted>
  <dcterms:created xsi:type="dcterms:W3CDTF">2021-08-10T14:38:52Z</dcterms:created>
  <dcterms:modified xsi:type="dcterms:W3CDTF">2022-08-05T18:16:38Z</dcterms:modified>
</cp:coreProperties>
</file>