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1750" windowHeight="1374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'!$A$1:$Z$100</definedName>
    <definedName name="MONTO">#REF!</definedName>
    <definedName name="_xlnm.Print_Titles" localSheetId="0">'P2 Presupuesto Aprobado-Ejec '!$8:$9</definedName>
  </definedNames>
  <calcPr calcId="125725"/>
</workbook>
</file>

<file path=xl/calcChain.xml><?xml version="1.0" encoding="utf-8"?>
<calcChain xmlns="http://schemas.openxmlformats.org/spreadsheetml/2006/main">
  <c r="W53" i="1"/>
  <c r="W27"/>
  <c r="W17"/>
  <c r="W11"/>
  <c r="C46"/>
  <c r="C53"/>
  <c r="C68"/>
  <c r="C63"/>
  <c r="V53"/>
  <c r="V27"/>
  <c r="V17"/>
  <c r="V11"/>
  <c r="U11"/>
  <c r="U17"/>
  <c r="U27"/>
  <c r="U53"/>
  <c r="T53"/>
  <c r="T27"/>
  <c r="T17"/>
  <c r="T11"/>
  <c r="S53"/>
  <c r="S27"/>
  <c r="S17"/>
  <c r="S11"/>
  <c r="R53"/>
  <c r="R27"/>
  <c r="R17"/>
  <c r="R11"/>
  <c r="Q53"/>
  <c r="Q27"/>
  <c r="Q17"/>
  <c r="Q11"/>
  <c r="P17"/>
  <c r="P27"/>
  <c r="P85"/>
  <c r="E53"/>
  <c r="F53"/>
  <c r="G53"/>
  <c r="H53"/>
  <c r="I53"/>
  <c r="J53"/>
  <c r="K53"/>
  <c r="L53"/>
  <c r="M53"/>
  <c r="N53"/>
  <c r="O53"/>
  <c r="P53"/>
  <c r="F27"/>
  <c r="G27"/>
  <c r="H27"/>
  <c r="I27"/>
  <c r="J27"/>
  <c r="K27"/>
  <c r="L27"/>
  <c r="M27"/>
  <c r="N27"/>
  <c r="O27"/>
  <c r="F17"/>
  <c r="G17"/>
  <c r="H17"/>
  <c r="I17"/>
  <c r="J17"/>
  <c r="K17"/>
  <c r="L17"/>
  <c r="M17"/>
  <c r="N17"/>
  <c r="O17"/>
  <c r="F11"/>
  <c r="G11"/>
  <c r="H11"/>
  <c r="I11"/>
  <c r="J11"/>
  <c r="K11"/>
  <c r="L11"/>
  <c r="M11"/>
  <c r="N11"/>
  <c r="O11"/>
  <c r="P11"/>
  <c r="E11"/>
  <c r="E17"/>
  <c r="E27"/>
  <c r="C85" l="1"/>
  <c r="U85"/>
  <c r="T85"/>
  <c r="R85"/>
  <c r="Q85"/>
  <c r="D53"/>
  <c r="D27"/>
  <c r="D17"/>
  <c r="D11"/>
  <c r="C27"/>
  <c r="C17"/>
  <c r="C11"/>
  <c r="B53"/>
  <c r="B27"/>
  <c r="B17"/>
  <c r="B11"/>
  <c r="X85"/>
  <c r="V85"/>
  <c r="S85"/>
  <c r="Y85" l="1"/>
  <c r="Z85"/>
  <c r="W85"/>
  <c r="B85" l="1"/>
  <c r="D85"/>
  <c r="E85" l="1"/>
  <c r="O85" l="1"/>
  <c r="L85"/>
  <c r="M85"/>
  <c r="N85"/>
  <c r="K85"/>
  <c r="J85"/>
  <c r="I85"/>
  <c r="H85"/>
  <c r="G85"/>
  <c r="F85"/>
</calcChain>
</file>

<file path=xl/sharedStrings.xml><?xml version="1.0" encoding="utf-8"?>
<sst xmlns="http://schemas.openxmlformats.org/spreadsheetml/2006/main" count="109" uniqueCount="105">
  <si>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</si>
  <si>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</si>
  <si>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</si>
  <si>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</si>
  <si>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</si>
  <si>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</si>
  <si>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</si>
  <si>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</si>
  <si>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</si>
  <si>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</si>
  <si>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</si>
  <si>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</si>
  <si>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</si>
  <si>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</si>
  <si>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</si>
  <si>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</si>
  <si>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</si>
  <si>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</si>
  <si>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</si>
  <si>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</si>
  <si>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</si>
  <si>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</si>
  <si>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</si>
  <si>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</si>
  <si>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</si>
  <si>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</si>
  <si>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</si>
  <si>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</si>
  <si>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</si>
  <si>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</si>
  <si>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</si>
  <si>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</si>
  <si>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</si>
  <si>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</si>
  <si>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</si>
  <si>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</si>
  <si>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</si>
  <si>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</si>
  <si>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</si>
  <si>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</si>
  <si>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</si>
  <si>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</si>
  <si>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</si>
  <si>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</si>
  <si>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</si>
  <si>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</si>
  <si>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</si>
  <si>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</si>
  <si>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</si>
  <si>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</si>
  <si>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</si>
  <si>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</si>
  <si>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</si>
  <si>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</si>
  <si>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</si>
  <si>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</si>
  <si>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</si>
  <si>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</si>
  <si>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</si>
  <si>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</si>
  <si>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</si>
  <si>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</si>
  <si>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</si>
  <si>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</si>
  <si>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</si>
  <si>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</si>
  <si>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</si>
  <si>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</si>
  <si>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</si>
  <si>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</si>
  <si>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</si>
  <si>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</si>
  <si>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</si>
  <si>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</si>
  <si>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</si>
  <si>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</si>
  <si>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</si>
  <si>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</si>
  <si>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</si>
  <si>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</si>
  <si>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</si>
  <si>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</si>
  <si>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</si>
  <si>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</si>
  <si>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</si>
  <si>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</si>
  <si>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</si>
  <si>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</si>
  <si>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</si>
  <si>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</si>
  <si>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</si>
  <si>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</si>
  <si>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</si>
  <si>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</si>
  <si>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</si>
  <si>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</si>
  <si>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</si>
  <si>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</si>
  <si>
    <t xml:space="preserve">Abril </t>
  </si>
  <si>
    <t xml:space="preserve">Julio </t>
  </si>
  <si>
    <t>Agosto</t>
  </si>
  <si>
    <t>Sepiembre</t>
  </si>
  <si>
    <t>Noiembre</t>
  </si>
  <si>
    <t xml:space="preserve">Diciembre </t>
  </si>
  <si>
    <t>ENERO-OCTUBRE 2023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</si>
</sst>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top" wrapText="1" readingOrder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3" fontId="5" fillId="3" borderId="6" xfId="1" applyFont="1" applyFill="1" applyBorder="1" applyAlignment="1">
      <alignment horizontal="center"/>
    </xf>
    <xf numFmtId="43" fontId="5" fillId="3" borderId="5" xfId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/>
    <xf numFmtId="43" fontId="6" fillId="0" borderId="3" xfId="1" applyFont="1" applyBorder="1"/>
    <xf numFmtId="0" fontId="6" fillId="0" borderId="0" xfId="0" applyFont="1" applyAlignment="1">
      <alignment horizontal="left" indent="1"/>
    </xf>
    <xf numFmtId="43" fontId="6" fillId="0" borderId="0" xfId="1" applyFont="1"/>
    <xf numFmtId="0" fontId="7" fillId="0" borderId="0" xfId="0" applyFont="1" applyAlignment="1">
      <alignment horizontal="left" indent="2"/>
    </xf>
    <xf numFmtId="43" fontId="7" fillId="0" borderId="0" xfId="1" applyFont="1"/>
    <xf numFmtId="43" fontId="0" fillId="0" borderId="0" xfId="1" applyFont="1"/>
    <xf numFmtId="43" fontId="0" fillId="0" borderId="0" xfId="0" applyNumberFormat="1" applyFont="1"/>
    <xf numFmtId="0" fontId="5" fillId="2" borderId="2" xfId="0" applyFont="1" applyFill="1" applyBorder="1" applyAlignment="1">
      <alignment vertical="center"/>
    </xf>
    <xf numFmtId="43" fontId="5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4" fillId="0" borderId="0" xfId="1" applyFont="1" applyAlignment="1">
      <alignment horizontal="center" vertical="top" wrapText="1" readingOrder="1"/>
    </xf>
    <xf numFmtId="43" fontId="8" fillId="4" borderId="0" xfId="1" applyFont="1" applyFill="1" applyBorder="1" applyAlignment="1">
      <alignment horizontal="center"/>
    </xf>
    <xf numFmtId="165" fontId="4" fillId="0" borderId="0" xfId="1" applyNumberFormat="1" applyFont="1" applyAlignment="1">
      <alignment horizontal="center" vertical="top" wrapText="1" readingOrder="1"/>
    </xf>
    <xf numFmtId="165" fontId="6" fillId="0" borderId="3" xfId="1" applyNumberFormat="1" applyFont="1" applyBorder="1"/>
    <xf numFmtId="165" fontId="6" fillId="0" borderId="0" xfId="1" applyNumberFormat="1" applyFont="1"/>
    <xf numFmtId="165" fontId="7" fillId="0" borderId="0" xfId="1" applyNumberFormat="1" applyFont="1"/>
    <xf numFmtId="165" fontId="7" fillId="0" borderId="0" xfId="1" applyNumberFormat="1" applyFont="1" applyFill="1"/>
    <xf numFmtId="165" fontId="5" fillId="2" borderId="2" xfId="1" applyNumberFormat="1" applyFont="1" applyFill="1" applyBorder="1"/>
    <xf numFmtId="165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3" fontId="7" fillId="0" borderId="4" xfId="1" applyFont="1" applyBorder="1"/>
    <xf numFmtId="43" fontId="7" fillId="0" borderId="0" xfId="1" applyFont="1" applyFill="1"/>
    <xf numFmtId="43" fontId="7" fillId="0" borderId="0" xfId="1" applyFont="1" applyBorder="1"/>
    <xf numFmtId="43" fontId="6" fillId="0" borderId="0" xfId="1" applyFont="1" applyBorder="1"/>
    <xf numFmtId="0" fontId="7" fillId="0" borderId="0" xfId="0" applyFont="1" applyAlignment="1">
      <alignment horizontal="left" wrapText="1" indent="2"/>
    </xf>
    <xf numFmtId="0" fontId="3" fillId="0" borderId="0" xfId="0" applyFont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49" fontId="3" fillId="0" borderId="11" xfId="0" applyNumberFormat="1" applyFont="1" applyBorder="1" applyAlignment="1">
      <alignment horizontal="center" vertical="top" wrapText="1" readingOrder="1"/>
    </xf>
    <xf numFmtId="49" fontId="3" fillId="0" borderId="0" xfId="0" applyNumberFormat="1" applyFont="1" applyAlignment="1">
      <alignment horizontal="center" vertical="top" wrapText="1" readingOrder="1"/>
    </xf>
    <xf numFmtId="0" fontId="5" fillId="2" borderId="5" xfId="0" applyFont="1" applyFill="1" applyBorder="1" applyAlignment="1">
      <alignment horizontal="left" vertical="center"/>
    </xf>
    <xf numFmtId="165" fontId="5" fillId="2" borderId="5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Diana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5753100</xdr:colOff>
      <xdr:row>92</xdr:row>
      <xdr:rowOff>9525</xdr:rowOff>
    </xdr:from>
    <xdr:to>
      <xdr:col>2</xdr:col>
      <xdr:colOff>85725</xdr:colOff>
      <xdr:row>98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5753100" y="24984075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Lucila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Alt. Ovalles 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1228725</xdr:colOff>
      <xdr:row>91</xdr:row>
      <xdr:rowOff>85725</xdr:rowOff>
    </xdr:from>
    <xdr:to>
      <xdr:col>25</xdr:col>
      <xdr:colOff>1046692</xdr:colOff>
      <xdr:row>98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9944100" y="26412825"/>
          <a:ext cx="3370792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Hecmilio Galván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la Cruz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2595070</xdr:colOff>
      <xdr:row>6</xdr:row>
      <xdr:rowOff>178593</xdr:rowOff>
    </xdr:to>
    <xdr:pic>
      <xdr:nvPicPr>
        <xdr:cNvPr id="7" name="6 Imagen" descr="NUEVO LOGO FONDO ESPECIAL PARA EL DESARROLLO AGROPECUARI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95070" cy="17740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93"/>
  <sheetViews>
    <sheetView showGridLines="0" tabSelected="1" zoomScale="80" zoomScaleNormal="80" workbookViewId="0">
      <pane ySplit="9" topLeftCell="A10" activePane="bottomLeft" state="frozen"/>
      <selection pane="bottomLeft" activeCell="A3" sqref="A3:Z3"/>
    </sheetView>
  </sheetViews>
  <sheetFormatPr baseColWidth="10" defaultColWidth="11.42578125" defaultRowHeight="15"/>
  <cols>
    <col min="1" max="1" width="85.42578125" style="1" customWidth="1"/>
    <col min="2" max="2" width="28.28515625" style="29" customWidth="1"/>
    <col min="3" max="3" width="30" style="1" customWidth="1"/>
    <col min="4" max="4" width="23.28515625" style="14" bestFit="1" customWidth="1"/>
    <col min="5" max="5" width="21" style="1" customWidth="1"/>
    <col min="6" max="6" width="23.28515625" style="1" hidden="1" customWidth="1"/>
    <col min="7" max="7" width="21" style="1" hidden="1" customWidth="1"/>
    <col min="8" max="8" width="23.28515625" style="1" hidden="1" customWidth="1"/>
    <col min="9" max="9" width="21" style="1" hidden="1" customWidth="1"/>
    <col min="10" max="10" width="21" style="14" hidden="1" customWidth="1"/>
    <col min="11" max="13" width="21" style="1" hidden="1" customWidth="1"/>
    <col min="14" max="15" width="23.28515625" style="1" hidden="1" customWidth="1"/>
    <col min="16" max="25" width="21" style="1" customWidth="1"/>
    <col min="26" max="26" width="24.7109375" style="14" bestFit="1" customWidth="1"/>
    <col min="27" max="27" width="13.140625" style="1" bestFit="1" customWidth="1"/>
    <col min="28" max="16384" width="11.42578125" style="1"/>
  </cols>
  <sheetData>
    <row r="2" spans="1:26" ht="28.5" customHeight="1">
      <c r="A2" s="43" t="s">
        <v>97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21" customHeight="1">
      <c r="A3" s="45" t="s">
        <v>104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23.25">
      <c r="A4" s="52" t="s">
        <v>90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 ht="23.25">
      <c r="A5" s="38" t="s">
        <v>89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7" spans="1:26" ht="15.75" customHeight="1">
      <c r="A7" s="2"/>
      <c r="B7" s="23"/>
      <c r="C7" s="2"/>
      <c r="D7" s="21"/>
      <c r="E7" s="2"/>
      <c r="F7" s="2"/>
      <c r="G7" s="2"/>
      <c r="H7" s="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>
      <c r="A8" s="47" t="s">
        <v>88</v>
      </c>
      <c r="B8" s="48" t="s">
        <v>87</v>
      </c>
      <c r="C8" s="50" t="s">
        <v>86</v>
      </c>
      <c r="D8" s="39" t="s">
        <v>85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41"/>
      <c r="R8" s="41"/>
      <c r="S8" s="41"/>
      <c r="T8" s="41"/>
      <c r="U8" s="41"/>
      <c r="V8" s="41"/>
      <c r="W8" s="41"/>
      <c r="X8" s="41"/>
      <c r="Y8" s="41"/>
      <c r="Z8" s="42"/>
    </row>
    <row r="9" spans="1:26" ht="18.75">
      <c r="A9" s="47"/>
      <c r="B9" s="49"/>
      <c r="C9" s="51"/>
      <c r="D9" s="6" t="s">
        <v>84</v>
      </c>
      <c r="E9" s="3" t="s">
        <v>83</v>
      </c>
      <c r="F9" s="3" t="s">
        <v>82</v>
      </c>
      <c r="G9" s="3" t="s">
        <v>81</v>
      </c>
      <c r="H9" s="4" t="s">
        <v>80</v>
      </c>
      <c r="I9" s="3" t="s">
        <v>79</v>
      </c>
      <c r="J9" s="5" t="s">
        <v>78</v>
      </c>
      <c r="K9" s="3" t="s">
        <v>77</v>
      </c>
      <c r="L9" s="3" t="s">
        <v>76</v>
      </c>
      <c r="M9" s="3" t="s">
        <v>75</v>
      </c>
      <c r="N9" s="3" t="s">
        <v>74</v>
      </c>
      <c r="O9" s="4" t="s">
        <v>73</v>
      </c>
      <c r="P9" s="3" t="s">
        <v>82</v>
      </c>
      <c r="Q9" s="3" t="s">
        <v>98</v>
      </c>
      <c r="R9" s="3" t="s">
        <v>80</v>
      </c>
      <c r="S9" s="3" t="s">
        <v>79</v>
      </c>
      <c r="T9" s="3" t="s">
        <v>99</v>
      </c>
      <c r="U9" s="3" t="s">
        <v>100</v>
      </c>
      <c r="V9" s="3" t="s">
        <v>101</v>
      </c>
      <c r="W9" s="3" t="s">
        <v>75</v>
      </c>
      <c r="X9" s="3" t="s">
        <v>102</v>
      </c>
      <c r="Y9" s="3" t="s">
        <v>103</v>
      </c>
      <c r="Z9" s="6" t="s">
        <v>72</v>
      </c>
    </row>
    <row r="10" spans="1:26" ht="18.75" customHeight="1">
      <c r="A10" s="7" t="s">
        <v>71</v>
      </c>
      <c r="B10" s="24"/>
      <c r="C10" s="8"/>
      <c r="D10" s="9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</row>
    <row r="11" spans="1:26" ht="18.75" customHeight="1">
      <c r="A11" s="10" t="s">
        <v>70</v>
      </c>
      <c r="B11" s="11">
        <f>SUM(B12:B16)</f>
        <v>411470489</v>
      </c>
      <c r="C11" s="11">
        <f>SUM(C12:C16)</f>
        <v>451920743.37</v>
      </c>
      <c r="D11" s="11">
        <f>SUM(D12:D16)</f>
        <v>31202261.75</v>
      </c>
      <c r="E11" s="11">
        <f>SUM(E12:E16)</f>
        <v>30925502.670000002</v>
      </c>
      <c r="F11" s="11">
        <f t="shared" ref="F11:W11" si="0">SUM(F12:F16)</f>
        <v>0</v>
      </c>
      <c r="G11" s="11">
        <f t="shared" si="0"/>
        <v>0</v>
      </c>
      <c r="H11" s="11">
        <f t="shared" si="0"/>
        <v>0</v>
      </c>
      <c r="I11" s="11">
        <f t="shared" si="0"/>
        <v>0</v>
      </c>
      <c r="J11" s="11">
        <f t="shared" si="0"/>
        <v>0</v>
      </c>
      <c r="K11" s="11">
        <f t="shared" si="0"/>
        <v>0</v>
      </c>
      <c r="L11" s="11">
        <f t="shared" si="0"/>
        <v>0</v>
      </c>
      <c r="M11" s="11">
        <f t="shared" si="0"/>
        <v>0</v>
      </c>
      <c r="N11" s="11">
        <f t="shared" si="0"/>
        <v>0</v>
      </c>
      <c r="O11" s="11">
        <f t="shared" si="0"/>
        <v>0</v>
      </c>
      <c r="P11" s="11">
        <f t="shared" si="0"/>
        <v>31433526.099999998</v>
      </c>
      <c r="Q11" s="11">
        <f t="shared" si="0"/>
        <v>31338485.190000001</v>
      </c>
      <c r="R11" s="11">
        <f t="shared" si="0"/>
        <v>33745177.199999996</v>
      </c>
      <c r="S11" s="11">
        <f t="shared" si="0"/>
        <v>33502149.239999998</v>
      </c>
      <c r="T11" s="11">
        <f t="shared" si="0"/>
        <v>33064254.969999999</v>
      </c>
      <c r="U11" s="11">
        <f t="shared" si="0"/>
        <v>31605646.899999999</v>
      </c>
      <c r="V11" s="11">
        <f t="shared" si="0"/>
        <v>31923422.280000001</v>
      </c>
      <c r="W11" s="11">
        <f t="shared" si="0"/>
        <v>31731330.990000002</v>
      </c>
      <c r="X11" s="11"/>
      <c r="Y11" s="11"/>
      <c r="Z11" s="11"/>
    </row>
    <row r="12" spans="1:26" ht="18.75" customHeight="1">
      <c r="A12" s="12" t="s">
        <v>69</v>
      </c>
      <c r="B12" s="13">
        <v>347343816</v>
      </c>
      <c r="C12" s="13">
        <v>362400064.00999999</v>
      </c>
      <c r="D12" s="13">
        <v>26549650</v>
      </c>
      <c r="E12" s="13">
        <v>26309650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3">
        <v>26782844.289999999</v>
      </c>
      <c r="Q12" s="13">
        <v>26637150</v>
      </c>
      <c r="R12" s="13">
        <v>29012984.329999998</v>
      </c>
      <c r="S12" s="13">
        <v>28732733.699999999</v>
      </c>
      <c r="T12" s="13">
        <v>28293826.07</v>
      </c>
      <c r="U12" s="13">
        <v>26842150</v>
      </c>
      <c r="V12" s="13">
        <v>27185004.170000002</v>
      </c>
      <c r="W12" s="13">
        <v>26944150</v>
      </c>
      <c r="X12" s="13"/>
      <c r="Y12" s="13"/>
      <c r="Z12" s="13"/>
    </row>
    <row r="13" spans="1:26" ht="18.75" customHeight="1">
      <c r="A13" s="12" t="s">
        <v>68</v>
      </c>
      <c r="B13" s="13">
        <v>6960000</v>
      </c>
      <c r="C13" s="13">
        <v>40079000</v>
      </c>
      <c r="D13" s="13">
        <v>629000</v>
      </c>
      <c r="E13" s="33">
        <v>629000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3">
        <v>644000</v>
      </c>
      <c r="Q13" s="35">
        <v>649000</v>
      </c>
      <c r="R13" s="35">
        <v>639000</v>
      </c>
      <c r="S13" s="35">
        <v>639000</v>
      </c>
      <c r="T13" s="35">
        <v>690000</v>
      </c>
      <c r="U13" s="35">
        <v>680000</v>
      </c>
      <c r="V13" s="35">
        <v>680000</v>
      </c>
      <c r="W13" s="35">
        <v>695000</v>
      </c>
      <c r="X13" s="35"/>
      <c r="Y13" s="35"/>
      <c r="Z13" s="13"/>
    </row>
    <row r="14" spans="1:26" ht="18.75" customHeight="1">
      <c r="A14" s="12" t="s">
        <v>67</v>
      </c>
      <c r="B14" s="13"/>
      <c r="C14" s="13"/>
      <c r="D14" s="13"/>
      <c r="E14" s="1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18.75" customHeight="1">
      <c r="A15" s="12" t="s">
        <v>66</v>
      </c>
      <c r="B15" s="13"/>
      <c r="C15" s="13"/>
      <c r="D15" s="13"/>
      <c r="E15" s="13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18.75" customHeight="1">
      <c r="A16" s="12" t="s">
        <v>65</v>
      </c>
      <c r="B16" s="13">
        <v>57166673</v>
      </c>
      <c r="C16" s="13">
        <v>49441679.359999999</v>
      </c>
      <c r="D16" s="13">
        <v>4023611.75</v>
      </c>
      <c r="E16" s="13">
        <v>3986852.67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3">
        <v>4006681.81</v>
      </c>
      <c r="Q16" s="13">
        <v>4052335.19</v>
      </c>
      <c r="R16" s="13">
        <v>4093192.87</v>
      </c>
      <c r="S16" s="13">
        <v>4130415.54</v>
      </c>
      <c r="T16" s="13">
        <v>4080428.9</v>
      </c>
      <c r="U16" s="13">
        <v>4083496.9</v>
      </c>
      <c r="V16" s="13">
        <v>4058418.11</v>
      </c>
      <c r="W16" s="13">
        <v>4092180.99</v>
      </c>
      <c r="X16" s="13"/>
      <c r="Y16" s="13"/>
      <c r="Z16" s="13"/>
    </row>
    <row r="17" spans="1:27" ht="18.75" customHeight="1">
      <c r="A17" s="10" t="s">
        <v>64</v>
      </c>
      <c r="B17" s="11">
        <f>SUM(B18:B26)</f>
        <v>28925000</v>
      </c>
      <c r="C17" s="11">
        <f>SUM(C18:C26)</f>
        <v>62447958.230000004</v>
      </c>
      <c r="D17" s="11">
        <f>SUM(D18:D26)</f>
        <v>588305.73</v>
      </c>
      <c r="E17" s="11">
        <f>SUM(E18:E26)</f>
        <v>1888803.19</v>
      </c>
      <c r="F17" s="11">
        <f t="shared" ref="F17:O17" si="1">SUM(F18:F26)</f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 t="shared" si="1"/>
        <v>0</v>
      </c>
      <c r="N17" s="11">
        <f t="shared" si="1"/>
        <v>0</v>
      </c>
      <c r="O17" s="11">
        <f t="shared" si="1"/>
        <v>0</v>
      </c>
      <c r="P17" s="11">
        <f t="shared" ref="P17:W17" si="2">SUM(P18:P26)</f>
        <v>1010615.08</v>
      </c>
      <c r="Q17" s="11">
        <f t="shared" si="2"/>
        <v>2346982</v>
      </c>
      <c r="R17" s="11">
        <f t="shared" si="2"/>
        <v>3463177.8800000004</v>
      </c>
      <c r="S17" s="11">
        <f t="shared" si="2"/>
        <v>4391214.54</v>
      </c>
      <c r="T17" s="11">
        <f t="shared" si="2"/>
        <v>1496783.38</v>
      </c>
      <c r="U17" s="11">
        <f t="shared" si="2"/>
        <v>1781095.8800000001</v>
      </c>
      <c r="V17" s="11">
        <f t="shared" si="2"/>
        <v>1779901.6099999999</v>
      </c>
      <c r="W17" s="11">
        <f t="shared" si="2"/>
        <v>3214854.51</v>
      </c>
      <c r="X17" s="11"/>
      <c r="Y17" s="11"/>
      <c r="Z17" s="11"/>
    </row>
    <row r="18" spans="1:27" ht="18.75" customHeight="1">
      <c r="A18" s="12" t="s">
        <v>63</v>
      </c>
      <c r="B18" s="13">
        <v>6525000</v>
      </c>
      <c r="C18" s="13">
        <v>8925000</v>
      </c>
      <c r="D18" s="13">
        <v>338305.73</v>
      </c>
      <c r="E18" s="13">
        <v>414406.19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3">
        <v>441121.48</v>
      </c>
      <c r="Q18" s="13">
        <v>508025.4</v>
      </c>
      <c r="R18" s="13">
        <v>492612.56</v>
      </c>
      <c r="S18" s="13">
        <v>463462.29</v>
      </c>
      <c r="T18" s="13">
        <v>595325.88</v>
      </c>
      <c r="U18" s="13">
        <v>600430.68000000005</v>
      </c>
      <c r="V18" s="13">
        <v>592384.53</v>
      </c>
      <c r="W18" s="13">
        <v>528860.6</v>
      </c>
      <c r="X18" s="13"/>
      <c r="Y18" s="13"/>
      <c r="Z18" s="11"/>
    </row>
    <row r="19" spans="1:27" ht="18.75" customHeight="1">
      <c r="A19" s="12" t="s">
        <v>62</v>
      </c>
      <c r="B19" s="13"/>
      <c r="C19" s="13">
        <v>3900000</v>
      </c>
      <c r="D19" s="13"/>
      <c r="E19" s="1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3"/>
      <c r="Q19" s="13"/>
      <c r="R19" s="13">
        <v>140405.25</v>
      </c>
      <c r="S19" s="13">
        <v>183359.02</v>
      </c>
      <c r="T19" s="13"/>
      <c r="U19" s="13"/>
      <c r="V19" s="13"/>
      <c r="W19" s="13"/>
      <c r="X19" s="13"/>
      <c r="Y19" s="13"/>
      <c r="Z19" s="11"/>
    </row>
    <row r="20" spans="1:27" ht="18.75" customHeight="1">
      <c r="A20" s="12" t="s">
        <v>61</v>
      </c>
      <c r="B20" s="13">
        <v>6500000</v>
      </c>
      <c r="C20" s="13">
        <v>8500000</v>
      </c>
      <c r="D20" s="13"/>
      <c r="E20" s="13">
        <v>1059197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3"/>
      <c r="Q20" s="13">
        <v>834819.5</v>
      </c>
      <c r="R20" s="13">
        <v>1704900</v>
      </c>
      <c r="S20" s="13">
        <v>1106795.5</v>
      </c>
      <c r="T20" s="13">
        <v>542307.5</v>
      </c>
      <c r="U20" s="13">
        <v>497200</v>
      </c>
      <c r="V20" s="13"/>
      <c r="W20" s="13">
        <v>1083700</v>
      </c>
      <c r="X20" s="13"/>
      <c r="Y20" s="13"/>
      <c r="Z20" s="11"/>
    </row>
    <row r="21" spans="1:27" ht="18.75" customHeight="1">
      <c r="A21" s="12" t="s">
        <v>60</v>
      </c>
      <c r="B21" s="13">
        <v>1700000</v>
      </c>
      <c r="C21" s="13">
        <v>900000</v>
      </c>
      <c r="D21" s="13"/>
      <c r="E21" s="13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3">
        <v>300000</v>
      </c>
      <c r="Q21" s="13"/>
      <c r="R21" s="13"/>
      <c r="S21" s="13"/>
      <c r="T21" s="13"/>
      <c r="U21" s="13">
        <v>100000</v>
      </c>
      <c r="V21" s="13"/>
      <c r="W21" s="13"/>
      <c r="X21" s="13"/>
      <c r="Y21" s="13"/>
      <c r="Z21" s="11"/>
    </row>
    <row r="22" spans="1:27" ht="18.75" customHeight="1">
      <c r="A22" s="12" t="s">
        <v>59</v>
      </c>
      <c r="B22" s="13">
        <v>3000000</v>
      </c>
      <c r="C22" s="13">
        <v>5333980.8099999996</v>
      </c>
      <c r="D22" s="13">
        <v>250000</v>
      </c>
      <c r="E22" s="13">
        <v>250000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">
        <v>250000</v>
      </c>
      <c r="Q22" s="13">
        <v>250000</v>
      </c>
      <c r="R22" s="13">
        <v>250000</v>
      </c>
      <c r="S22" s="13">
        <v>959584</v>
      </c>
      <c r="T22" s="13">
        <v>250000</v>
      </c>
      <c r="U22" s="13">
        <v>250000</v>
      </c>
      <c r="V22" s="13">
        <v>250000</v>
      </c>
      <c r="W22" s="13">
        <v>250000</v>
      </c>
      <c r="X22" s="13"/>
      <c r="Y22" s="13"/>
      <c r="Z22" s="11"/>
    </row>
    <row r="23" spans="1:27" ht="18.75" customHeight="1">
      <c r="A23" s="12" t="s">
        <v>58</v>
      </c>
      <c r="B23" s="13">
        <v>1200000</v>
      </c>
      <c r="C23" s="13">
        <v>97238.42</v>
      </c>
      <c r="D23" s="13"/>
      <c r="E23" s="13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1"/>
    </row>
    <row r="24" spans="1:27" ht="31.5">
      <c r="A24" s="37" t="s">
        <v>57</v>
      </c>
      <c r="B24" s="13">
        <v>1500000</v>
      </c>
      <c r="C24" s="13">
        <v>5691993</v>
      </c>
      <c r="D24" s="13"/>
      <c r="E24" s="13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">
        <v>7693.6</v>
      </c>
      <c r="Q24" s="13"/>
      <c r="R24" s="13">
        <v>381109.87</v>
      </c>
      <c r="S24" s="13">
        <v>1226144.73</v>
      </c>
      <c r="T24" s="13"/>
      <c r="U24" s="13">
        <v>333465.2</v>
      </c>
      <c r="V24" s="13">
        <v>828367.08</v>
      </c>
      <c r="W24" s="13">
        <v>266662.3</v>
      </c>
      <c r="X24" s="13"/>
      <c r="Y24" s="13"/>
      <c r="Z24" s="11"/>
    </row>
    <row r="25" spans="1:27" ht="18.75" customHeight="1">
      <c r="A25" s="12" t="s">
        <v>56</v>
      </c>
      <c r="B25" s="13">
        <v>5500000</v>
      </c>
      <c r="C25" s="13">
        <v>16750000</v>
      </c>
      <c r="D25" s="13"/>
      <c r="E25" s="13">
        <v>165200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">
        <v>11800</v>
      </c>
      <c r="Q25" s="13">
        <v>273577.09999999998</v>
      </c>
      <c r="R25" s="13">
        <v>151261.20000000001</v>
      </c>
      <c r="S25" s="13">
        <v>172827.6</v>
      </c>
      <c r="T25" s="13">
        <v>109150</v>
      </c>
      <c r="U25" s="13"/>
      <c r="V25" s="13">
        <v>109150</v>
      </c>
      <c r="W25" s="13">
        <v>1085631.6100000001</v>
      </c>
      <c r="X25" s="13"/>
      <c r="Y25" s="13"/>
      <c r="Z25" s="11"/>
    </row>
    <row r="26" spans="1:27" ht="18.75" customHeight="1">
      <c r="A26" s="12" t="s">
        <v>55</v>
      </c>
      <c r="B26" s="13">
        <v>3000000</v>
      </c>
      <c r="C26" s="13">
        <v>12349746</v>
      </c>
      <c r="D26" s="13"/>
      <c r="E26" s="1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3"/>
      <c r="Q26" s="13">
        <v>480560</v>
      </c>
      <c r="R26" s="13">
        <v>342889</v>
      </c>
      <c r="S26" s="13">
        <v>279041.40000000002</v>
      </c>
      <c r="T26" s="13"/>
      <c r="U26" s="13"/>
      <c r="V26" s="13"/>
      <c r="W26" s="13"/>
      <c r="X26" s="13"/>
      <c r="Y26" s="13"/>
      <c r="Z26" s="11"/>
    </row>
    <row r="27" spans="1:27" ht="18.75" customHeight="1">
      <c r="A27" s="10" t="s">
        <v>54</v>
      </c>
      <c r="B27" s="11">
        <f>SUM(B28:B36)</f>
        <v>67284850</v>
      </c>
      <c r="C27" s="11">
        <f>SUM(C28:C36)</f>
        <v>79427422.319999993</v>
      </c>
      <c r="D27" s="11">
        <f>SUM(D28:D36)</f>
        <v>75813.5</v>
      </c>
      <c r="E27" s="11">
        <f>SUM(E28:E36)</f>
        <v>10292293.539999999</v>
      </c>
      <c r="F27" s="11">
        <f t="shared" ref="F27:O27" si="3">SUM(F28:F36)</f>
        <v>0</v>
      </c>
      <c r="G27" s="11">
        <f t="shared" si="3"/>
        <v>0</v>
      </c>
      <c r="H27" s="11">
        <f t="shared" si="3"/>
        <v>0</v>
      </c>
      <c r="I27" s="11">
        <f t="shared" si="3"/>
        <v>0</v>
      </c>
      <c r="J27" s="11">
        <f t="shared" si="3"/>
        <v>0</v>
      </c>
      <c r="K27" s="11">
        <f t="shared" si="3"/>
        <v>0</v>
      </c>
      <c r="L27" s="11">
        <f t="shared" si="3"/>
        <v>0</v>
      </c>
      <c r="M27" s="11">
        <f t="shared" si="3"/>
        <v>0</v>
      </c>
      <c r="N27" s="11">
        <f t="shared" si="3"/>
        <v>0</v>
      </c>
      <c r="O27" s="11">
        <f t="shared" si="3"/>
        <v>0</v>
      </c>
      <c r="P27" s="11">
        <f t="shared" ref="P27:W27" si="4">SUM(P28:P36)</f>
        <v>5141591</v>
      </c>
      <c r="Q27" s="11">
        <f t="shared" si="4"/>
        <v>17558.400000000001</v>
      </c>
      <c r="R27" s="11">
        <f t="shared" si="4"/>
        <v>34530</v>
      </c>
      <c r="S27" s="11">
        <f t="shared" si="4"/>
        <v>7024173.2200000007</v>
      </c>
      <c r="T27" s="11">
        <f t="shared" si="4"/>
        <v>1460245.25</v>
      </c>
      <c r="U27" s="11">
        <f t="shared" si="4"/>
        <v>4877774.84</v>
      </c>
      <c r="V27" s="11">
        <f t="shared" si="4"/>
        <v>2052425.63</v>
      </c>
      <c r="W27" s="11">
        <f t="shared" si="4"/>
        <v>1321790.77</v>
      </c>
      <c r="X27" s="11"/>
      <c r="Y27" s="11"/>
      <c r="Z27" s="11"/>
    </row>
    <row r="28" spans="1:27" ht="18.75" customHeight="1">
      <c r="A28" s="12" t="s">
        <v>53</v>
      </c>
      <c r="B28" s="13">
        <v>1500000</v>
      </c>
      <c r="C28" s="13">
        <v>5200000</v>
      </c>
      <c r="D28" s="13"/>
      <c r="E28" s="13">
        <v>2242835.89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3">
        <v>28140</v>
      </c>
      <c r="Q28" s="13"/>
      <c r="R28" s="13">
        <v>34530</v>
      </c>
      <c r="S28" s="13">
        <v>117429.2</v>
      </c>
      <c r="T28" s="13">
        <v>807480</v>
      </c>
      <c r="U28" s="13"/>
      <c r="V28" s="13">
        <v>40560</v>
      </c>
      <c r="W28" s="13">
        <v>331601.53999999998</v>
      </c>
      <c r="X28" s="13"/>
      <c r="Y28" s="13"/>
      <c r="Z28" s="11"/>
    </row>
    <row r="29" spans="1:27" ht="18.75" customHeight="1">
      <c r="A29" s="12" t="s">
        <v>52</v>
      </c>
      <c r="B29" s="13">
        <v>4000000</v>
      </c>
      <c r="C29" s="13">
        <v>3981256</v>
      </c>
      <c r="D29" s="13"/>
      <c r="E29" s="13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3"/>
      <c r="Q29" s="13"/>
      <c r="R29" s="13"/>
      <c r="S29" s="13"/>
      <c r="T29" s="13"/>
      <c r="U29" s="13">
        <v>39294</v>
      </c>
      <c r="V29" s="13"/>
      <c r="W29" s="13"/>
      <c r="X29" s="13"/>
      <c r="Y29" s="13"/>
      <c r="Z29" s="11"/>
    </row>
    <row r="30" spans="1:27" ht="18.75" customHeight="1">
      <c r="A30" s="12" t="s">
        <v>51</v>
      </c>
      <c r="B30" s="13">
        <v>4250000</v>
      </c>
      <c r="C30" s="13">
        <v>2857002</v>
      </c>
      <c r="D30" s="13"/>
      <c r="E30" s="13">
        <v>26337.599999999999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3"/>
      <c r="Q30" s="13">
        <v>17558.400000000001</v>
      </c>
      <c r="R30" s="13"/>
      <c r="S30" s="13">
        <v>24780</v>
      </c>
      <c r="T30" s="13"/>
      <c r="U30" s="13"/>
      <c r="V30" s="13"/>
      <c r="W30" s="13">
        <v>349728.4</v>
      </c>
      <c r="X30" s="13"/>
      <c r="Y30" s="13"/>
      <c r="Z30" s="11"/>
    </row>
    <row r="31" spans="1:27" ht="18.75" customHeight="1">
      <c r="A31" s="12" t="s">
        <v>50</v>
      </c>
      <c r="B31" s="13"/>
      <c r="C31" s="13">
        <v>200000</v>
      </c>
      <c r="D31" s="13"/>
      <c r="E31" s="1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3"/>
      <c r="Q31" s="13"/>
      <c r="R31" s="13"/>
      <c r="S31" s="13"/>
      <c r="T31" s="13">
        <v>199940.25</v>
      </c>
      <c r="U31" s="13"/>
      <c r="V31" s="13"/>
      <c r="W31" s="13"/>
      <c r="X31" s="13"/>
      <c r="Y31" s="13"/>
      <c r="Z31" s="11"/>
    </row>
    <row r="32" spans="1:27" ht="18.75" customHeight="1">
      <c r="A32" s="12" t="s">
        <v>49</v>
      </c>
      <c r="B32" s="13">
        <v>1350000</v>
      </c>
      <c r="C32" s="13">
        <v>2200000</v>
      </c>
      <c r="D32" s="13"/>
      <c r="E32" s="13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1"/>
      <c r="AA32" s="14"/>
    </row>
    <row r="33" spans="1:26" ht="18.75" customHeight="1">
      <c r="A33" s="12" t="s">
        <v>48</v>
      </c>
      <c r="B33" s="13">
        <v>500000</v>
      </c>
      <c r="C33" s="13">
        <v>14140429.779999999</v>
      </c>
      <c r="D33" s="13"/>
      <c r="E33" s="13">
        <v>7504768.1399999997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3">
        <v>2537177</v>
      </c>
      <c r="Q33" s="13"/>
      <c r="R33" s="13"/>
      <c r="S33" s="13">
        <v>185850</v>
      </c>
      <c r="T33" s="13"/>
      <c r="U33" s="13">
        <v>1071467.75</v>
      </c>
      <c r="V33" s="13"/>
      <c r="W33" s="13"/>
      <c r="X33" s="13"/>
      <c r="Y33" s="13"/>
      <c r="Z33" s="11"/>
    </row>
    <row r="34" spans="1:26" ht="18.75" customHeight="1">
      <c r="A34" s="12" t="s">
        <v>47</v>
      </c>
      <c r="B34" s="13">
        <v>12900000</v>
      </c>
      <c r="C34" s="13">
        <v>22683700</v>
      </c>
      <c r="D34" s="13">
        <v>4130</v>
      </c>
      <c r="E34" s="13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3">
        <v>2465000</v>
      </c>
      <c r="Q34" s="13"/>
      <c r="R34" s="13"/>
      <c r="S34" s="13">
        <v>6000000</v>
      </c>
      <c r="T34" s="13"/>
      <c r="U34" s="13">
        <v>3030000</v>
      </c>
      <c r="V34" s="13">
        <v>1250000</v>
      </c>
      <c r="W34" s="13"/>
      <c r="X34" s="13"/>
      <c r="Y34" s="13"/>
      <c r="Z34" s="11"/>
    </row>
    <row r="35" spans="1:26" ht="18.75" customHeight="1">
      <c r="A35" s="12" t="s">
        <v>46</v>
      </c>
      <c r="B35" s="13"/>
      <c r="C35" s="13"/>
      <c r="D35" s="13"/>
      <c r="E35" s="13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1"/>
    </row>
    <row r="36" spans="1:26" ht="18.75" customHeight="1">
      <c r="A36" s="12" t="s">
        <v>45</v>
      </c>
      <c r="B36" s="13">
        <v>42784850</v>
      </c>
      <c r="C36" s="13">
        <v>28165034.539999999</v>
      </c>
      <c r="D36" s="13">
        <v>71683.5</v>
      </c>
      <c r="E36" s="13">
        <v>518351.91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3">
        <v>111274</v>
      </c>
      <c r="Q36" s="13"/>
      <c r="R36" s="13"/>
      <c r="S36" s="13">
        <v>696114.02</v>
      </c>
      <c r="T36" s="13">
        <v>452825</v>
      </c>
      <c r="U36" s="13">
        <v>737013.09</v>
      </c>
      <c r="V36" s="13">
        <v>761865.63</v>
      </c>
      <c r="W36" s="13">
        <v>640460.82999999996</v>
      </c>
      <c r="X36" s="13"/>
      <c r="Y36" s="13"/>
      <c r="Z36" s="11"/>
    </row>
    <row r="37" spans="1:26" ht="18.75" customHeight="1">
      <c r="A37" s="10" t="s">
        <v>44</v>
      </c>
      <c r="B37" s="11"/>
      <c r="C37" s="11"/>
      <c r="D37" s="11"/>
      <c r="E37" s="11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8.75" customHeight="1">
      <c r="A38" s="12" t="s">
        <v>43</v>
      </c>
      <c r="B38" s="13"/>
      <c r="C38" s="13"/>
      <c r="D38" s="13"/>
      <c r="E38" s="13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1"/>
    </row>
    <row r="39" spans="1:26" ht="18.75" customHeight="1">
      <c r="A39" s="12" t="s">
        <v>42</v>
      </c>
      <c r="B39" s="13"/>
      <c r="C39" s="13"/>
      <c r="D39" s="13"/>
      <c r="E39" s="13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1"/>
    </row>
    <row r="40" spans="1:26" ht="18.75" customHeight="1">
      <c r="A40" s="12" t="s">
        <v>41</v>
      </c>
      <c r="B40" s="13"/>
      <c r="C40" s="13"/>
      <c r="D40" s="13"/>
      <c r="E40" s="13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1"/>
    </row>
    <row r="41" spans="1:26" ht="18.75" customHeight="1">
      <c r="A41" s="12" t="s">
        <v>40</v>
      </c>
      <c r="B41" s="13"/>
      <c r="C41" s="13"/>
      <c r="D41" s="13"/>
      <c r="E41" s="1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1"/>
    </row>
    <row r="42" spans="1:26" ht="18.75" customHeight="1">
      <c r="A42" s="12" t="s">
        <v>39</v>
      </c>
      <c r="B42" s="13"/>
      <c r="C42" s="13"/>
      <c r="D42" s="13"/>
      <c r="E42" s="13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1"/>
    </row>
    <row r="43" spans="1:26" ht="18.75" customHeight="1">
      <c r="A43" s="12" t="s">
        <v>38</v>
      </c>
      <c r="B43" s="13"/>
      <c r="C43" s="13"/>
      <c r="D43" s="13"/>
      <c r="E43" s="13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1"/>
    </row>
    <row r="44" spans="1:26" ht="18.75" customHeight="1">
      <c r="A44" s="12" t="s">
        <v>37</v>
      </c>
      <c r="B44" s="13"/>
      <c r="C44" s="13"/>
      <c r="D44" s="13"/>
      <c r="E44" s="1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1"/>
    </row>
    <row r="45" spans="1:26" ht="18.75" customHeight="1">
      <c r="A45" s="12" t="s">
        <v>36</v>
      </c>
      <c r="B45" s="13"/>
      <c r="C45" s="13"/>
      <c r="D45" s="13"/>
      <c r="E45" s="1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1"/>
    </row>
    <row r="46" spans="1:26" ht="18.75" customHeight="1">
      <c r="A46" s="10" t="s">
        <v>35</v>
      </c>
      <c r="B46" s="11"/>
      <c r="C46" s="11">
        <f>+C47</f>
        <v>43204931.390000001</v>
      </c>
      <c r="D46" s="13"/>
      <c r="E46" s="13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3"/>
      <c r="Q46" s="13"/>
      <c r="R46" s="13"/>
      <c r="S46" s="13"/>
      <c r="T46" s="13"/>
      <c r="U46" s="13"/>
      <c r="V46" s="13"/>
      <c r="W46" s="13"/>
      <c r="X46" s="13"/>
      <c r="Y46" s="11"/>
      <c r="Z46" s="11"/>
    </row>
    <row r="47" spans="1:26" ht="18.75" customHeight="1">
      <c r="A47" s="12" t="s">
        <v>34</v>
      </c>
      <c r="B47" s="13"/>
      <c r="C47" s="13">
        <v>43204931.390000001</v>
      </c>
      <c r="D47" s="13"/>
      <c r="E47" s="13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1"/>
    </row>
    <row r="48" spans="1:26" ht="18.75" customHeight="1">
      <c r="A48" s="12" t="s">
        <v>33</v>
      </c>
      <c r="B48" s="13"/>
      <c r="C48" s="13"/>
      <c r="D48" s="13"/>
      <c r="E48" s="13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1"/>
    </row>
    <row r="49" spans="1:26" ht="18.75" customHeight="1">
      <c r="A49" s="12" t="s">
        <v>32</v>
      </c>
      <c r="B49" s="13"/>
      <c r="C49" s="13"/>
      <c r="D49" s="13"/>
      <c r="E49" s="13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1"/>
    </row>
    <row r="50" spans="1:26" ht="18.75" customHeight="1">
      <c r="A50" s="12" t="s">
        <v>31</v>
      </c>
      <c r="B50" s="13"/>
      <c r="C50" s="13"/>
      <c r="D50" s="13"/>
      <c r="E50" s="13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1"/>
    </row>
    <row r="51" spans="1:26" ht="18.75" customHeight="1">
      <c r="A51" s="12" t="s">
        <v>30</v>
      </c>
      <c r="B51" s="13"/>
      <c r="C51" s="13"/>
      <c r="D51" s="13"/>
      <c r="E51" s="13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1"/>
    </row>
    <row r="52" spans="1:26" ht="18.75" customHeight="1">
      <c r="A52" s="12" t="s">
        <v>29</v>
      </c>
      <c r="B52" s="13"/>
      <c r="C52" s="13"/>
      <c r="D52" s="13"/>
      <c r="E52" s="13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1"/>
    </row>
    <row r="53" spans="1:26" ht="18.75" customHeight="1">
      <c r="A53" s="10" t="s">
        <v>28</v>
      </c>
      <c r="B53" s="11">
        <f>SUM(B54:B62)</f>
        <v>2000000</v>
      </c>
      <c r="C53" s="11">
        <f>SUM(C54:C62)</f>
        <v>87518104.039999992</v>
      </c>
      <c r="D53" s="11">
        <f>SUM(D54:D62)</f>
        <v>0</v>
      </c>
      <c r="E53" s="11">
        <f t="shared" ref="E53:W53" si="5">SUM(E54:E62)</f>
        <v>0</v>
      </c>
      <c r="F53" s="11">
        <f t="shared" si="5"/>
        <v>0</v>
      </c>
      <c r="G53" s="11">
        <f t="shared" si="5"/>
        <v>0</v>
      </c>
      <c r="H53" s="11">
        <f t="shared" si="5"/>
        <v>0</v>
      </c>
      <c r="I53" s="11">
        <f t="shared" si="5"/>
        <v>0</v>
      </c>
      <c r="J53" s="11">
        <f t="shared" si="5"/>
        <v>0</v>
      </c>
      <c r="K53" s="11">
        <f t="shared" si="5"/>
        <v>0</v>
      </c>
      <c r="L53" s="11">
        <f t="shared" si="5"/>
        <v>0</v>
      </c>
      <c r="M53" s="11">
        <f t="shared" si="5"/>
        <v>0</v>
      </c>
      <c r="N53" s="11">
        <f t="shared" si="5"/>
        <v>0</v>
      </c>
      <c r="O53" s="11">
        <f t="shared" si="5"/>
        <v>0</v>
      </c>
      <c r="P53" s="11">
        <f t="shared" si="5"/>
        <v>187000.02</v>
      </c>
      <c r="Q53" s="11">
        <f t="shared" si="5"/>
        <v>157505.41</v>
      </c>
      <c r="R53" s="11">
        <f t="shared" si="5"/>
        <v>360474.98</v>
      </c>
      <c r="S53" s="11">
        <f t="shared" si="5"/>
        <v>587732.32999999996</v>
      </c>
      <c r="T53" s="11">
        <f t="shared" si="5"/>
        <v>0</v>
      </c>
      <c r="U53" s="11">
        <f t="shared" si="5"/>
        <v>35400</v>
      </c>
      <c r="V53" s="11">
        <f t="shared" si="5"/>
        <v>0</v>
      </c>
      <c r="W53" s="11">
        <f t="shared" si="5"/>
        <v>517868.19</v>
      </c>
      <c r="X53" s="11"/>
      <c r="Y53" s="11"/>
      <c r="Z53" s="11"/>
    </row>
    <row r="54" spans="1:26" ht="18.75" customHeight="1">
      <c r="A54" s="12" t="s">
        <v>27</v>
      </c>
      <c r="B54" s="13">
        <v>1500000</v>
      </c>
      <c r="C54" s="13">
        <v>3238655.01</v>
      </c>
      <c r="D54" s="13"/>
      <c r="E54" s="13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3">
        <v>187000.02</v>
      </c>
      <c r="Q54" s="13">
        <v>157505.41</v>
      </c>
      <c r="R54" s="13">
        <v>360474.98</v>
      </c>
      <c r="S54" s="13"/>
      <c r="T54" s="13"/>
      <c r="U54" s="13">
        <v>35400</v>
      </c>
      <c r="V54" s="13"/>
      <c r="W54" s="13">
        <v>517868.19</v>
      </c>
      <c r="X54" s="13"/>
      <c r="Y54" s="13"/>
      <c r="Z54" s="11"/>
    </row>
    <row r="55" spans="1:26" ht="18.75" customHeight="1">
      <c r="A55" s="12" t="s">
        <v>26</v>
      </c>
      <c r="B55" s="13"/>
      <c r="C55" s="13">
        <v>201000</v>
      </c>
      <c r="D55" s="13"/>
      <c r="E55" s="13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1"/>
    </row>
    <row r="56" spans="1:26" ht="18.75" customHeight="1">
      <c r="A56" s="12" t="s">
        <v>25</v>
      </c>
      <c r="B56" s="13"/>
      <c r="C56" s="13"/>
      <c r="D56" s="13"/>
      <c r="E56" s="13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1"/>
    </row>
    <row r="57" spans="1:26" ht="18.75" customHeight="1">
      <c r="A57" s="12" t="s">
        <v>24</v>
      </c>
      <c r="B57" s="13"/>
      <c r="C57" s="13"/>
      <c r="D57" s="13"/>
      <c r="E57" s="13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1"/>
    </row>
    <row r="58" spans="1:26" ht="18.75" customHeight="1">
      <c r="A58" s="12" t="s">
        <v>23</v>
      </c>
      <c r="B58" s="13">
        <v>500000</v>
      </c>
      <c r="C58" s="13">
        <v>8011021.0300000003</v>
      </c>
      <c r="D58" s="13"/>
      <c r="E58" s="13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3"/>
      <c r="Q58" s="13"/>
      <c r="R58" s="13"/>
      <c r="S58" s="13">
        <v>187732.33</v>
      </c>
      <c r="T58" s="13"/>
      <c r="U58" s="13"/>
      <c r="V58" s="13"/>
      <c r="W58" s="13"/>
      <c r="X58" s="13"/>
      <c r="Y58" s="13"/>
      <c r="Z58" s="11"/>
    </row>
    <row r="59" spans="1:26" ht="18.75" customHeight="1">
      <c r="A59" s="12" t="s">
        <v>22</v>
      </c>
      <c r="B59" s="13"/>
      <c r="C59" s="13">
        <v>200000</v>
      </c>
      <c r="D59" s="13"/>
      <c r="E59" s="1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1"/>
    </row>
    <row r="60" spans="1:26" ht="18.75" customHeight="1">
      <c r="A60" s="12" t="s">
        <v>21</v>
      </c>
      <c r="B60" s="13"/>
      <c r="C60" s="13">
        <v>75867428</v>
      </c>
      <c r="D60" s="13"/>
      <c r="E60" s="13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3"/>
      <c r="Q60" s="13"/>
      <c r="R60" s="13"/>
      <c r="S60" s="13">
        <v>400000</v>
      </c>
      <c r="T60" s="13"/>
      <c r="U60" s="13"/>
      <c r="V60" s="13"/>
      <c r="W60" s="13"/>
      <c r="X60" s="13"/>
      <c r="Y60" s="13"/>
      <c r="Z60" s="11"/>
    </row>
    <row r="61" spans="1:26" ht="18.75" customHeight="1">
      <c r="A61" s="12" t="s">
        <v>20</v>
      </c>
      <c r="B61" s="13"/>
      <c r="C61" s="13"/>
      <c r="D61" s="13"/>
      <c r="E61" s="13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1"/>
    </row>
    <row r="62" spans="1:26" ht="18.75" customHeight="1">
      <c r="A62" s="12" t="s">
        <v>19</v>
      </c>
      <c r="B62" s="13"/>
      <c r="C62" s="13"/>
      <c r="D62" s="13"/>
      <c r="E62" s="13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1"/>
    </row>
    <row r="63" spans="1:26" ht="18.75" customHeight="1">
      <c r="A63" s="10" t="s">
        <v>18</v>
      </c>
      <c r="B63" s="11"/>
      <c r="C63" s="11">
        <f>+C64</f>
        <v>6191534.0899999999</v>
      </c>
      <c r="D63" s="11"/>
      <c r="E63" s="11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8.75" customHeight="1">
      <c r="A64" s="12" t="s">
        <v>17</v>
      </c>
      <c r="B64" s="13"/>
      <c r="C64" s="13">
        <v>6191534.0899999999</v>
      </c>
      <c r="D64" s="13"/>
      <c r="E64" s="13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1"/>
    </row>
    <row r="65" spans="1:26" ht="18.75" customHeight="1">
      <c r="A65" s="12" t="s">
        <v>16</v>
      </c>
      <c r="B65" s="34"/>
      <c r="C65" s="13"/>
      <c r="D65" s="13"/>
      <c r="E65" s="13"/>
      <c r="F65" s="26"/>
      <c r="G65" s="26"/>
      <c r="H65" s="26"/>
      <c r="I65" s="27"/>
      <c r="J65" s="26"/>
      <c r="K65" s="26"/>
      <c r="L65" s="26"/>
      <c r="M65" s="26"/>
      <c r="N65" s="26"/>
      <c r="O65" s="26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1"/>
    </row>
    <row r="66" spans="1:26" ht="18.75" customHeight="1">
      <c r="A66" s="12" t="s">
        <v>15</v>
      </c>
      <c r="B66" s="13"/>
      <c r="C66" s="13"/>
      <c r="D66" s="13"/>
      <c r="E66" s="13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1"/>
    </row>
    <row r="67" spans="1:26" ht="18.75" customHeight="1">
      <c r="A67" s="12" t="s">
        <v>14</v>
      </c>
      <c r="B67" s="13"/>
      <c r="C67" s="13"/>
      <c r="D67" s="13"/>
      <c r="E67" s="13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1"/>
    </row>
    <row r="68" spans="1:26" ht="18.75" customHeight="1">
      <c r="A68" s="10" t="s">
        <v>91</v>
      </c>
      <c r="B68" s="11"/>
      <c r="C68" s="11">
        <f>+C69</f>
        <v>27000000</v>
      </c>
      <c r="D68" s="11"/>
      <c r="E68" s="1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8.75" customHeight="1">
      <c r="A69" s="12" t="s">
        <v>13</v>
      </c>
      <c r="B69" s="13"/>
      <c r="C69" s="13">
        <v>27000000</v>
      </c>
      <c r="D69" s="13"/>
      <c r="E69" s="13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1"/>
    </row>
    <row r="70" spans="1:26" ht="18.75" customHeight="1">
      <c r="A70" s="12" t="s">
        <v>12</v>
      </c>
      <c r="B70" s="13"/>
      <c r="C70" s="13"/>
      <c r="D70" s="13"/>
      <c r="E70" s="13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1"/>
    </row>
    <row r="71" spans="1:26" ht="18.75" customHeight="1">
      <c r="A71" s="10" t="s">
        <v>11</v>
      </c>
      <c r="B71" s="11"/>
      <c r="C71" s="11"/>
      <c r="D71" s="13"/>
      <c r="E71" s="13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1"/>
    </row>
    <row r="72" spans="1:26" ht="18.75" customHeight="1">
      <c r="A72" s="12" t="s">
        <v>10</v>
      </c>
      <c r="B72" s="13"/>
      <c r="C72" s="13"/>
      <c r="D72" s="13"/>
      <c r="E72" s="13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1"/>
    </row>
    <row r="73" spans="1:26" ht="18.75" customHeight="1">
      <c r="A73" s="12" t="s">
        <v>9</v>
      </c>
      <c r="B73" s="13"/>
      <c r="C73" s="13"/>
      <c r="D73" s="13"/>
      <c r="E73" s="13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1"/>
    </row>
    <row r="74" spans="1:26" ht="18.75" customHeight="1">
      <c r="A74" s="12" t="s">
        <v>8</v>
      </c>
      <c r="B74" s="13"/>
      <c r="C74" s="13"/>
      <c r="D74" s="13"/>
      <c r="E74" s="13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1"/>
    </row>
    <row r="75" spans="1:26" ht="18.75" customHeight="1">
      <c r="A75" s="12"/>
      <c r="B75" s="13"/>
      <c r="C75" s="13"/>
      <c r="D75" s="13"/>
      <c r="E75" s="13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1"/>
    </row>
    <row r="76" spans="1:26" ht="18.75" customHeight="1">
      <c r="A76" s="7" t="s">
        <v>7</v>
      </c>
      <c r="B76" s="9"/>
      <c r="C76" s="9"/>
      <c r="D76" s="9"/>
      <c r="E76" s="9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9"/>
      <c r="Q76" s="9"/>
      <c r="R76" s="9"/>
      <c r="S76" s="9"/>
      <c r="T76" s="9"/>
      <c r="U76" s="36"/>
      <c r="V76" s="36"/>
      <c r="W76" s="36"/>
      <c r="X76" s="36"/>
      <c r="Y76" s="36"/>
      <c r="Z76" s="11"/>
    </row>
    <row r="77" spans="1:26" ht="18.75" customHeight="1">
      <c r="A77" s="10" t="s">
        <v>6</v>
      </c>
      <c r="B77" s="11"/>
      <c r="C77" s="11"/>
      <c r="D77" s="11"/>
      <c r="E77" s="11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8.75" customHeight="1">
      <c r="A78" s="12" t="s">
        <v>92</v>
      </c>
      <c r="B78" s="13"/>
      <c r="C78" s="13"/>
      <c r="D78" s="13"/>
      <c r="E78" s="13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1"/>
    </row>
    <row r="79" spans="1:26" ht="18.75" customHeight="1">
      <c r="A79" s="12" t="s">
        <v>93</v>
      </c>
      <c r="B79" s="13"/>
      <c r="C79" s="13"/>
      <c r="D79" s="13"/>
      <c r="E79" s="13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1"/>
    </row>
    <row r="80" spans="1:26" ht="18.75" customHeight="1">
      <c r="A80" s="10" t="s">
        <v>5</v>
      </c>
      <c r="B80" s="11"/>
      <c r="C80" s="11"/>
      <c r="D80" s="11"/>
      <c r="E80" s="11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8.75" customHeight="1">
      <c r="A81" s="12" t="s">
        <v>4</v>
      </c>
      <c r="B81" s="13"/>
      <c r="C81" s="13"/>
      <c r="D81" s="13"/>
      <c r="E81" s="13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1"/>
    </row>
    <row r="82" spans="1:26" ht="18.75" customHeight="1">
      <c r="A82" s="12" t="s">
        <v>3</v>
      </c>
      <c r="B82" s="13"/>
      <c r="C82" s="13"/>
      <c r="D82" s="13"/>
      <c r="E82" s="13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1"/>
    </row>
    <row r="83" spans="1:26" ht="18.75" customHeight="1">
      <c r="A83" s="10" t="s">
        <v>2</v>
      </c>
      <c r="B83" s="11"/>
      <c r="C83" s="11"/>
      <c r="D83" s="13"/>
      <c r="E83" s="13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1"/>
    </row>
    <row r="84" spans="1:26" ht="18.75" customHeight="1">
      <c r="A84" s="12" t="s">
        <v>1</v>
      </c>
      <c r="B84" s="13"/>
      <c r="C84" s="13"/>
      <c r="D84" s="13"/>
      <c r="E84" s="13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1"/>
    </row>
    <row r="85" spans="1:26" s="18" customFormat="1" ht="18.75" customHeight="1">
      <c r="A85" s="16" t="s">
        <v>0</v>
      </c>
      <c r="B85" s="17">
        <f>B53+B46+B37+B27+B17+B11+B77</f>
        <v>509680339</v>
      </c>
      <c r="C85" s="17">
        <f>SUM(C11+C17+C27+C37+C46+C53+C63+C68+C71+C76)</f>
        <v>757710693.44000006</v>
      </c>
      <c r="D85" s="17">
        <f>D83+D80+D77+D71+D68+D63+D53+D46+D37+D27+D17+D11</f>
        <v>31866380.98</v>
      </c>
      <c r="E85" s="17">
        <f>E83+E80+E77+E71+E68+E63+E53+E46+E37+E27+E17+E11</f>
        <v>43106599.399999999</v>
      </c>
      <c r="F85" s="28">
        <f t="shared" ref="F85:O85" si="6">SUM(F11+F17+F27+F37+F46+F53+F63+F68+F71+F76)</f>
        <v>0</v>
      </c>
      <c r="G85" s="28">
        <f t="shared" si="6"/>
        <v>0</v>
      </c>
      <c r="H85" s="28">
        <f t="shared" si="6"/>
        <v>0</v>
      </c>
      <c r="I85" s="28">
        <f t="shared" si="6"/>
        <v>0</v>
      </c>
      <c r="J85" s="28">
        <f t="shared" si="6"/>
        <v>0</v>
      </c>
      <c r="K85" s="28">
        <f t="shared" si="6"/>
        <v>0</v>
      </c>
      <c r="L85" s="28">
        <f t="shared" si="6"/>
        <v>0</v>
      </c>
      <c r="M85" s="28">
        <f t="shared" si="6"/>
        <v>0</v>
      </c>
      <c r="N85" s="28">
        <f t="shared" si="6"/>
        <v>0</v>
      </c>
      <c r="O85" s="28">
        <f t="shared" si="6"/>
        <v>0</v>
      </c>
      <c r="P85" s="17">
        <f>P83+P80+P77+P71+P68+P63+P53+P46+P37+P27+P17+P11</f>
        <v>37772732.199999996</v>
      </c>
      <c r="Q85" s="17">
        <f>Q83+Q80+Q77+Q71+Q68+Q63+Q53+Q46+Q37+Q27+Q17+Q11</f>
        <v>33860531</v>
      </c>
      <c r="R85" s="17">
        <f>R83+R80+R77+R71+R68+R63+R53+R46+R37+R27+R17+R11</f>
        <v>37603360.059999995</v>
      </c>
      <c r="S85" s="17">
        <f>S27+S17+S11+S53</f>
        <v>45505269.329999998</v>
      </c>
      <c r="T85" s="17">
        <f>T27+T17+T11+T53</f>
        <v>36021283.600000001</v>
      </c>
      <c r="U85" s="17">
        <f>U27+U17+U11+U53</f>
        <v>38299917.619999997</v>
      </c>
      <c r="V85" s="17">
        <f>V27+V17+V11+V53</f>
        <v>35755749.520000003</v>
      </c>
      <c r="W85" s="17">
        <f>W27+W17+W11+W53</f>
        <v>36785844.460000001</v>
      </c>
      <c r="X85" s="17">
        <f>X27+X17+X11+X53+X37</f>
        <v>0</v>
      </c>
      <c r="Y85" s="17">
        <f>Y27+Y17+Y11+Y53+Y37+Y46</f>
        <v>0</v>
      </c>
      <c r="Z85" s="17">
        <f>SUM(Z11+Z17+Z27+Z37+Z46+Z53+Z63+Z68+Z71+Z76)</f>
        <v>0</v>
      </c>
    </row>
    <row r="86" spans="1:26" ht="15.75" thickBot="1">
      <c r="C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6" ht="26.25" customHeight="1" thickBot="1">
      <c r="A87" s="30" t="s">
        <v>94</v>
      </c>
      <c r="C87" s="14"/>
      <c r="E87" s="14"/>
      <c r="F87" s="14"/>
      <c r="G87" s="14"/>
      <c r="H87" s="14"/>
      <c r="I87" s="14"/>
      <c r="K87" s="14"/>
      <c r="L87" s="14"/>
      <c r="M87" s="14"/>
      <c r="N87" s="14"/>
      <c r="P87" s="14"/>
      <c r="Q87" s="14"/>
      <c r="R87" s="14"/>
      <c r="S87" s="14"/>
      <c r="T87" s="14"/>
      <c r="U87" s="14"/>
      <c r="V87" s="14"/>
      <c r="W87" s="14"/>
      <c r="X87" s="14"/>
      <c r="Y87" s="14"/>
    </row>
    <row r="88" spans="1:26" ht="33.75" customHeight="1" thickBot="1">
      <c r="A88" s="31" t="s">
        <v>95</v>
      </c>
      <c r="C88" s="2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52.5" thickBot="1">
      <c r="A89" s="32" t="s">
        <v>96</v>
      </c>
      <c r="C89" s="22"/>
      <c r="F89" s="14"/>
      <c r="J89" s="1"/>
      <c r="T89" s="15"/>
      <c r="U89" s="15"/>
      <c r="V89" s="15"/>
      <c r="W89" s="15"/>
      <c r="X89" s="15"/>
      <c r="Y89" s="15"/>
      <c r="Z89" s="15"/>
    </row>
    <row r="90" spans="1:26" ht="15.75">
      <c r="A90" s="19"/>
      <c r="C90" s="22"/>
      <c r="F90" s="15"/>
      <c r="J90" s="1"/>
      <c r="Z90" s="1"/>
    </row>
    <row r="91" spans="1:26">
      <c r="C91" s="15"/>
      <c r="J91" s="20"/>
      <c r="Z91" s="20"/>
    </row>
    <row r="92" spans="1:26">
      <c r="J92" s="20"/>
      <c r="Z92" s="20"/>
    </row>
    <row r="93" spans="1:26">
      <c r="J93" s="20"/>
      <c r="Z93" s="20"/>
    </row>
  </sheetData>
  <mergeCells count="8">
    <mergeCell ref="A5:Z5"/>
    <mergeCell ref="D8:Z8"/>
    <mergeCell ref="A2:Z2"/>
    <mergeCell ref="A3:Z3"/>
    <mergeCell ref="A8:A9"/>
    <mergeCell ref="B8:B9"/>
    <mergeCell ref="C8:C9"/>
    <mergeCell ref="A4:Z4"/>
  </mergeCells>
  <pageMargins left="0.70866141732283472" right="0.70866141732283472" top="0.35433070866141736" bottom="0.35433070866141736" header="0.31496062992125984" footer="0.31496062992125984"/>
  <pageSetup paperSize="5" scale="37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DReyes</cp:lastModifiedBy>
  <cp:lastPrinted>2023-07-04T18:19:07Z</cp:lastPrinted>
  <dcterms:created xsi:type="dcterms:W3CDTF">2021-08-10T14:38:52Z</dcterms:created>
  <dcterms:modified xsi:type="dcterms:W3CDTF">2023-11-16T01:36:55Z</dcterms:modified>
</cp:coreProperties>
</file>